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ÖZGE_1\ERASMUS_PERSONEL_EĞİTİM_ALMA\2021_2022\"/>
    </mc:Choice>
  </mc:AlternateContent>
  <bookViews>
    <workbookView xWindow="-120" yWindow="-120" windowWidth="20640" windowHeight="11160" activeTab="2"/>
  </bookViews>
  <sheets>
    <sheet name="Başvuru_Bilgileri" sheetId="1" r:id="rId1"/>
    <sheet name="Hibe_Puanı_Hesabı" sheetId="2" r:id="rId2"/>
    <sheet name="Hibe_Dağıtım_Tablosu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/>
  <c r="L30" i="2"/>
  <c r="L31" i="2"/>
  <c r="L32" i="2"/>
  <c r="L33" i="2"/>
  <c r="L34" i="2"/>
  <c r="L35" i="2"/>
  <c r="L36" i="2"/>
  <c r="L37" i="2"/>
  <c r="L38" i="2"/>
  <c r="L39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" i="1"/>
</calcChain>
</file>

<file path=xl/sharedStrings.xml><?xml version="1.0" encoding="utf-8"?>
<sst xmlns="http://schemas.openxmlformats.org/spreadsheetml/2006/main" count="494" uniqueCount="250">
  <si>
    <t>Başvuru Yapan Personelin Adı</t>
  </si>
  <si>
    <t>Başvuru Yapılan Kurum veya İşletme</t>
  </si>
  <si>
    <t>Personelin Birimi</t>
  </si>
  <si>
    <t>Makine Mühendisliği</t>
  </si>
  <si>
    <t>Personelin Ünvanı</t>
  </si>
  <si>
    <t>Almanya</t>
  </si>
  <si>
    <t xml:space="preserve"> Hareketlilik Gün Sayısı (Seyahat Dahil)</t>
  </si>
  <si>
    <t>Kurumun Bulunduğu Şehir</t>
  </si>
  <si>
    <t>Mesafe Hesaplayıcısı Tarafından Hesaplanan km.</t>
  </si>
  <si>
    <t>Kadro Puanı</t>
  </si>
  <si>
    <t xml:space="preserve">Kadro </t>
  </si>
  <si>
    <t>Hareketlilik Puanı</t>
  </si>
  <si>
    <t>Birim Puanı</t>
  </si>
  <si>
    <t>Ülke Puanı</t>
  </si>
  <si>
    <t>Daha Önce İlgili Kuruma Yapılan Hareketlilik Sayısı</t>
  </si>
  <si>
    <t>Kurum Puanı</t>
  </si>
  <si>
    <t xml:space="preserve">     Aynı Başvuru Döneminde Ders Verme Hareketliliğine Başvurma</t>
  </si>
  <si>
    <t>İş Planlarının Değerlendirilmesi</t>
  </si>
  <si>
    <t>TOPLAM HİBE PUANI</t>
  </si>
  <si>
    <t>Gerekli Toplam Hibe (avro)</t>
  </si>
  <si>
    <t>Gerekli Toplam Harcırah Hibesi  (Hareketlilik Gün Sayısı * Günlük Hibe Miktarı)</t>
  </si>
  <si>
    <t>GEREKLİ TOPLAM HİBE (avro)</t>
  </si>
  <si>
    <t>Gerekli Seyahat Hibesi (avro)*</t>
  </si>
  <si>
    <t>Günlük Hibe (avro)*</t>
  </si>
  <si>
    <t>Öğr. Gör.</t>
  </si>
  <si>
    <t xml:space="preserve">Ülke </t>
  </si>
  <si>
    <t>Birimin Personel Eğitim Alma Hareketlilik Sayısının Toplam Personel Eğitim Alma Hareketlilik Sayısına Oranı</t>
  </si>
  <si>
    <t>Daha Önce İlgili Ülkeye Yapılan Personel Eğitim Alma Hareketlilik Sayısının Toplam Personel Eğitim Alma Hareketlilik Sayısına Oranı</t>
  </si>
  <si>
    <t>Gidilmek İstenen Kurumun Bulunduğu Ülke</t>
  </si>
  <si>
    <t>Gidilmek İstenen  Kurum</t>
  </si>
  <si>
    <t>Serhat BAŞAR</t>
  </si>
  <si>
    <t>Czech University of Life Sciences Prague</t>
  </si>
  <si>
    <t>Emrah GÜMÜŞBOĞA</t>
  </si>
  <si>
    <t>Özgül BAŞARAN</t>
  </si>
  <si>
    <t>Tuğçe KARAULUTAŞ</t>
  </si>
  <si>
    <t>Tuba KISACIK</t>
  </si>
  <si>
    <t>Seda ALTINER</t>
  </si>
  <si>
    <t>BİYOMER</t>
  </si>
  <si>
    <t>Sinan KANDEMİR</t>
  </si>
  <si>
    <t>Cranfield University</t>
  </si>
  <si>
    <t>Biyolog</t>
  </si>
  <si>
    <t>Doç. Dr.</t>
  </si>
  <si>
    <t>İtalya</t>
  </si>
  <si>
    <t>Çek Cumhuriyeti</t>
  </si>
  <si>
    <t>Fransa</t>
  </si>
  <si>
    <t>Polonya</t>
  </si>
  <si>
    <t>Ayşen BİNEN</t>
  </si>
  <si>
    <t>Şükrü Merter İDİN</t>
  </si>
  <si>
    <t>Duygu OĞUZ KILIÇ</t>
  </si>
  <si>
    <t>Adem YAVUZ</t>
  </si>
  <si>
    <t>Bengü AYDIN DİKMEN</t>
  </si>
  <si>
    <t>Deniz IŞIK</t>
  </si>
  <si>
    <t>Burcu AKDAĞ ÇAĞLAR</t>
  </si>
  <si>
    <t>Gizem KÖFÜNYELİ</t>
  </si>
  <si>
    <t>Metin TANOĞLU</t>
  </si>
  <si>
    <t>Ecem ALTAN</t>
  </si>
  <si>
    <t>Ülkü SU</t>
  </si>
  <si>
    <t>Zehra Sinem YILMAZ</t>
  </si>
  <si>
    <t>Murat DEMİREL</t>
  </si>
  <si>
    <t>Asena ALTAN</t>
  </si>
  <si>
    <t>Başar ÇAĞLAR</t>
  </si>
  <si>
    <t>Tolga İLKEN</t>
  </si>
  <si>
    <t>Bekir DURMAZ</t>
  </si>
  <si>
    <t>Hüsnet CEYHAN</t>
  </si>
  <si>
    <t>Ayşe Gül AFACAN</t>
  </si>
  <si>
    <t>Universitatea Alexandra Ioan Cuza din IASI</t>
  </si>
  <si>
    <t>Universidad Politecnica de Madrid</t>
  </si>
  <si>
    <t>European Academy of Innovation</t>
  </si>
  <si>
    <t>Romanya</t>
  </si>
  <si>
    <t>Universita Degli Studi di Genova</t>
  </si>
  <si>
    <t xml:space="preserve">Universitat de Barcelona </t>
  </si>
  <si>
    <t>University of Osijek</t>
  </si>
  <si>
    <t>Regent's University London</t>
  </si>
  <si>
    <t>Kaunas University of Technology</t>
  </si>
  <si>
    <t xml:space="preserve">Technische Universität Wien </t>
  </si>
  <si>
    <t>University of Politechnica of Bucharest</t>
  </si>
  <si>
    <t xml:space="preserve">Hahn-Schickard-Gesellschaft für Angewandte Forschung </t>
  </si>
  <si>
    <t>Sophia Antipolis</t>
  </si>
  <si>
    <t>Università degli Studi di Perugia</t>
  </si>
  <si>
    <t>University of Verona</t>
  </si>
  <si>
    <t>Universidade Nova De Lisboa</t>
  </si>
  <si>
    <t>University of Lodz</t>
  </si>
  <si>
    <t>Institute of Materials Science of Barcelona (ICMAB-CSIC)</t>
  </si>
  <si>
    <t xml:space="preserve">Jan Evangelista Purkyně University in Ústí nad Labem </t>
  </si>
  <si>
    <t>University of Iceland</t>
  </si>
  <si>
    <t>İzlanda</t>
  </si>
  <si>
    <t>UİO</t>
  </si>
  <si>
    <t>Kütüphane</t>
  </si>
  <si>
    <t>YDYO</t>
  </si>
  <si>
    <t>ŞHB</t>
  </si>
  <si>
    <t>Yapı İşleri ve Teknik Daire Başkanlığı</t>
  </si>
  <si>
    <t>Enerji Mühendisliği</t>
  </si>
  <si>
    <t>MAM</t>
  </si>
  <si>
    <t>Strateji Geliştirme Daire Başkanlığı</t>
  </si>
  <si>
    <t>Personel Daire Başkanlığı</t>
  </si>
  <si>
    <t>Kütüphaneci</t>
  </si>
  <si>
    <t>Prof.</t>
  </si>
  <si>
    <t>Teknisyen</t>
  </si>
  <si>
    <t>Mühendis</t>
  </si>
  <si>
    <t>Dr. Öğr. Üyesi</t>
  </si>
  <si>
    <t>Ar. Gör.</t>
  </si>
  <si>
    <t>Uzman</t>
  </si>
  <si>
    <t>Bilgisayar İşletmeni</t>
  </si>
  <si>
    <t>İspanya</t>
  </si>
  <si>
    <t>Portekiz</t>
  </si>
  <si>
    <t>Avusturya</t>
  </si>
  <si>
    <t>Litvanya</t>
  </si>
  <si>
    <t>Birleşik Krallık</t>
  </si>
  <si>
    <t>Hırvatistan</t>
  </si>
  <si>
    <t>Reykjavik</t>
  </si>
  <si>
    <t>Ústí nad Labem</t>
  </si>
  <si>
    <t xml:space="preserve">Bellaterra </t>
  </si>
  <si>
    <t>Lodz</t>
  </si>
  <si>
    <t>Verona</t>
  </si>
  <si>
    <t>Perugia</t>
  </si>
  <si>
    <t>Lizbon</t>
  </si>
  <si>
    <t>Freiburg</t>
  </si>
  <si>
    <t>Bükreş</t>
  </si>
  <si>
    <t>Viyana</t>
  </si>
  <si>
    <t>Giroc</t>
  </si>
  <si>
    <t>Kaunas</t>
  </si>
  <si>
    <t>Prag</t>
  </si>
  <si>
    <t>Londra</t>
  </si>
  <si>
    <t>Osijek</t>
  </si>
  <si>
    <t>Barcelona</t>
  </si>
  <si>
    <t>Cenova</t>
  </si>
  <si>
    <t>Iasi</t>
  </si>
  <si>
    <t>Bedfordshire, Cranfield</t>
  </si>
  <si>
    <t>Madrid</t>
  </si>
  <si>
    <t>4289.7</t>
  </si>
  <si>
    <t>1719.04</t>
  </si>
  <si>
    <t>2152.44</t>
  </si>
  <si>
    <t>1616.62</t>
  </si>
  <si>
    <t>3128.34</t>
  </si>
  <si>
    <t>1547.41</t>
  </si>
  <si>
    <t>1346.34</t>
  </si>
  <si>
    <t xml:space="preserve"> 1777.14 </t>
  </si>
  <si>
    <t xml:space="preserve">1871.95 </t>
  </si>
  <si>
    <t xml:space="preserve">694.22 </t>
  </si>
  <si>
    <t>1403.05</t>
  </si>
  <si>
    <t xml:space="preserve">957.53 </t>
  </si>
  <si>
    <t xml:space="preserve">1868.1 </t>
  </si>
  <si>
    <t>1649.9</t>
  </si>
  <si>
    <t>2575.83</t>
  </si>
  <si>
    <t>1066.03</t>
  </si>
  <si>
    <t xml:space="preserve">2157.4 </t>
  </si>
  <si>
    <t>1722.27</t>
  </si>
  <si>
    <t>997.08</t>
  </si>
  <si>
    <t>3117.54</t>
  </si>
  <si>
    <t>2646.16</t>
  </si>
  <si>
    <t xml:space="preserve">ONAYLANAN HİBE </t>
  </si>
  <si>
    <t>* Seyahat Harcırahının Hesaplanması</t>
  </si>
  <si>
    <t>Elde edilen “km” değeri</t>
  </si>
  <si>
    <t>Hibe miktarı (avro)</t>
  </si>
  <si>
    <t>10-99 KM arası</t>
  </si>
  <si>
    <t>100 - 499 KM arası</t>
  </si>
  <si>
    <t>500 - 1999 KM arası</t>
  </si>
  <si>
    <t>2000 - 2999 KM arası</t>
  </si>
  <si>
    <r>
      <t>***km hesabı yapılırken yararlanılan Mesafe Hesaplayıcı http://ec.europa.eu/programmes/erasmus-plus/tools/distance_en.htm(</t>
    </r>
    <r>
      <rPr>
        <b/>
        <sz val="12"/>
        <color rgb="FF0033CC"/>
        <rFont val="Times New Roman"/>
        <family val="1"/>
        <charset val="162"/>
      </rPr>
      <t>Kaynak:</t>
    </r>
    <r>
      <rPr>
        <sz val="12"/>
        <color theme="1"/>
        <rFont val="Times New Roman"/>
        <family val="1"/>
        <charset val="162"/>
      </rPr>
      <t xml:space="preserve"> Yükseköğretim Kurumları İçin El Kitabı, 2021 Sözleşme Dönemi) 
</t>
    </r>
  </si>
  <si>
    <r>
      <rPr>
        <b/>
        <sz val="12"/>
        <color rgb="FF0070C0"/>
        <rFont val="Times New Roman"/>
        <family val="1"/>
        <charset val="162"/>
      </rPr>
      <t>*Günlük Hibe Değerleri İçin Kaynak:</t>
    </r>
    <r>
      <rPr>
        <sz val="12"/>
        <color theme="1"/>
        <rFont val="Times New Roman"/>
        <family val="1"/>
        <charset val="162"/>
      </rPr>
      <t xml:space="preserve"> Yükseköğretim Kurumları İçin El Kitabı, 2021 Sözleşme Dönemi </t>
    </r>
  </si>
  <si>
    <t>3000-3999 KM arası</t>
  </si>
  <si>
    <t>4000-7999 KM arası</t>
  </si>
  <si>
    <t>8000 KM arası</t>
  </si>
  <si>
    <t>Toplam Hibe Puanının Hesaplanması</t>
  </si>
  <si>
    <t>HKP- Hibe Kullanma Puanları</t>
  </si>
  <si>
    <t>100 Puan</t>
  </si>
  <si>
    <t>50 Puan</t>
  </si>
  <si>
    <t>30 Puan</t>
  </si>
  <si>
    <t>15 Puan</t>
  </si>
  <si>
    <t>10 Puan</t>
  </si>
  <si>
    <t>5 Puan</t>
  </si>
  <si>
    <t>2.5 Puan</t>
  </si>
  <si>
    <t>0 Puan</t>
  </si>
  <si>
    <t>-10 Puan</t>
  </si>
  <si>
    <r>
      <t xml:space="preserve">Bölüm-Ülke- </t>
    </r>
    <r>
      <rPr>
        <b/>
        <sz val="12"/>
        <color theme="1"/>
        <rFont val="Times New Roman"/>
        <family val="1"/>
        <charset val="162"/>
      </rPr>
      <t>Kurum Puanları</t>
    </r>
  </si>
  <si>
    <t>Hiç Hareketlilik Yapmamış Bölümün Puanı: 100</t>
  </si>
  <si>
    <t>Hiç Hareketlilik Yapılmamış Ülke İçin Verilen Puan: 100</t>
  </si>
  <si>
    <t>Hiç Hareketlilik Yapılmamış Kurum İçin Verilen Puan: 100</t>
  </si>
  <si>
    <r>
      <t xml:space="preserve">Bölüm/Ülke/Kurum Hareketlilik Yüzdeleri </t>
    </r>
    <r>
      <rPr>
        <sz val="12"/>
        <color rgb="FFFF00FF"/>
        <rFont val="Times New Roman"/>
        <family val="1"/>
        <charset val="162"/>
      </rPr>
      <t>*</t>
    </r>
    <r>
      <rPr>
        <sz val="12"/>
        <color rgb="FF000000"/>
        <rFont val="Times New Roman"/>
        <family val="1"/>
        <charset val="162"/>
      </rPr>
      <t>;</t>
    </r>
  </si>
  <si>
    <r>
      <rPr>
        <b/>
        <sz val="12"/>
        <color rgb="FFC00000"/>
        <rFont val="Times New Roman"/>
        <family val="1"/>
        <charset val="162"/>
      </rPr>
      <t xml:space="preserve">%0-%2,99: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95 Puan    </t>
    </r>
  </si>
  <si>
    <r>
      <rPr>
        <b/>
        <sz val="12"/>
        <color rgb="FFC00000"/>
        <rFont val="Times New Roman"/>
        <family val="1"/>
        <charset val="162"/>
      </rPr>
      <t>%3-%5,99:</t>
    </r>
    <r>
      <rPr>
        <b/>
        <sz val="12"/>
        <color rgb="FF000000"/>
        <rFont val="Times New Roman"/>
        <family val="1"/>
        <charset val="162"/>
      </rPr>
      <t xml:space="preserve">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90 Puan   </t>
    </r>
  </si>
  <si>
    <r>
      <rPr>
        <b/>
        <sz val="12"/>
        <color rgb="FFC00000"/>
        <rFont val="Times New Roman"/>
        <family val="1"/>
        <charset val="162"/>
      </rPr>
      <t>%6-%8,99: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 xml:space="preserve">85 Puan        </t>
    </r>
  </si>
  <si>
    <r>
      <rPr>
        <b/>
        <sz val="12"/>
        <color rgb="FFC00000"/>
        <rFont val="Times New Roman"/>
        <family val="1"/>
        <charset val="162"/>
      </rPr>
      <t xml:space="preserve">%9-%11,99: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80 Puan    </t>
    </r>
  </si>
  <si>
    <r>
      <rPr>
        <b/>
        <sz val="12"/>
        <color rgb="FFC00000"/>
        <rFont val="Times New Roman"/>
        <family val="1"/>
        <charset val="162"/>
      </rPr>
      <t xml:space="preserve">%12-%14,99: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75 Puan     </t>
    </r>
  </si>
  <si>
    <t xml:space="preserve"> </t>
  </si>
  <si>
    <r>
      <rPr>
        <b/>
        <sz val="12"/>
        <color rgb="FFC00000"/>
        <rFont val="Times New Roman"/>
        <family val="1"/>
        <charset val="162"/>
      </rPr>
      <t>%15-%17,99: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70 Puan  </t>
    </r>
  </si>
  <si>
    <r>
      <rPr>
        <b/>
        <sz val="12"/>
        <color rgb="FFC00000"/>
        <rFont val="Times New Roman"/>
        <family val="1"/>
        <charset val="162"/>
      </rPr>
      <t xml:space="preserve">%18-%20,99: </t>
    </r>
    <r>
      <rPr>
        <b/>
        <sz val="12"/>
        <color rgb="FF0033CC"/>
        <rFont val="Times New Roman"/>
        <family val="1"/>
        <charset val="162"/>
      </rPr>
      <t xml:space="preserve"> 65 Puan  </t>
    </r>
  </si>
  <si>
    <r>
      <rPr>
        <b/>
        <sz val="12"/>
        <color rgb="FFC00000"/>
        <rFont val="Times New Roman"/>
        <family val="1"/>
        <charset val="162"/>
      </rPr>
      <t xml:space="preserve">%21-%23,99: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55 Puan  </t>
    </r>
  </si>
  <si>
    <r>
      <rPr>
        <b/>
        <sz val="12"/>
        <color rgb="FFC00000"/>
        <rFont val="Times New Roman"/>
        <family val="1"/>
        <charset val="162"/>
      </rPr>
      <t xml:space="preserve">%24-%26,99: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45 Puan  </t>
    </r>
  </si>
  <si>
    <r>
      <rPr>
        <b/>
        <sz val="12"/>
        <color rgb="FFC00000"/>
        <rFont val="Times New Roman"/>
        <family val="1"/>
        <charset val="162"/>
      </rPr>
      <t xml:space="preserve">%27-%29,99: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35 Puan  </t>
    </r>
  </si>
  <si>
    <r>
      <rPr>
        <b/>
        <sz val="12"/>
        <color rgb="FFC00000"/>
        <rFont val="Times New Roman"/>
        <family val="1"/>
        <charset val="162"/>
      </rPr>
      <t xml:space="preserve">%30-%32,99: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25 Puan </t>
    </r>
  </si>
  <si>
    <r>
      <rPr>
        <b/>
        <sz val="12"/>
        <color rgb="FFC00000"/>
        <rFont val="Times New Roman"/>
        <family val="1"/>
        <charset val="162"/>
      </rPr>
      <t xml:space="preserve">%33-%35,99: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15 Puan</t>
    </r>
  </si>
  <si>
    <r>
      <rPr>
        <b/>
        <sz val="12"/>
        <color rgb="FFC00000"/>
        <rFont val="Times New Roman"/>
        <family val="1"/>
        <charset val="162"/>
      </rPr>
      <t xml:space="preserve">%36-%38,99: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5 Puan</t>
    </r>
  </si>
  <si>
    <r>
      <rPr>
        <b/>
        <sz val="12"/>
        <color rgb="FFC00000"/>
        <rFont val="Times New Roman"/>
        <family val="1"/>
        <charset val="162"/>
      </rPr>
      <t xml:space="preserve">%39-%41,99: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-5 Puan</t>
    </r>
  </si>
  <si>
    <r>
      <rPr>
        <b/>
        <sz val="12"/>
        <color rgb="FFC00000"/>
        <rFont val="Times New Roman"/>
        <family val="1"/>
        <charset val="162"/>
      </rPr>
      <t>%42-%44,99: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-15 Puan</t>
    </r>
  </si>
  <si>
    <r>
      <rPr>
        <b/>
        <sz val="12"/>
        <color rgb="FFC00000"/>
        <rFont val="Times New Roman"/>
        <family val="1"/>
        <charset val="162"/>
      </rPr>
      <t xml:space="preserve">%45-%47,99: 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-25 Puan</t>
    </r>
  </si>
  <si>
    <r>
      <rPr>
        <b/>
        <sz val="12"/>
        <color rgb="FFC00000"/>
        <rFont val="Times New Roman"/>
        <family val="1"/>
        <charset val="162"/>
      </rPr>
      <t xml:space="preserve">%48-%50,99: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 -35 Puan</t>
    </r>
  </si>
  <si>
    <r>
      <rPr>
        <b/>
        <sz val="12"/>
        <color rgb="FFC00000"/>
        <rFont val="Times New Roman"/>
        <family val="1"/>
        <charset val="162"/>
      </rPr>
      <t xml:space="preserve">%51-%53,99: 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>-45 Puan</t>
    </r>
  </si>
  <si>
    <r>
      <rPr>
        <b/>
        <sz val="12"/>
        <color rgb="FFC00000"/>
        <rFont val="Times New Roman"/>
        <family val="1"/>
        <charset val="162"/>
      </rPr>
      <t xml:space="preserve">%54-%56,99: 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-55 Puan</t>
    </r>
  </si>
  <si>
    <r>
      <rPr>
        <b/>
        <sz val="12"/>
        <color rgb="FFC00000"/>
        <rFont val="Times New Roman"/>
        <family val="1"/>
        <charset val="162"/>
      </rPr>
      <t xml:space="preserve">%57-%59,99:  </t>
    </r>
    <r>
      <rPr>
        <sz val="12"/>
        <color rgb="FF000000"/>
        <rFont val="Times New Roman"/>
        <family val="1"/>
        <charset val="162"/>
      </rPr>
      <t xml:space="preserve">  -</t>
    </r>
    <r>
      <rPr>
        <b/>
        <sz val="12"/>
        <color rgb="FF0033CC"/>
        <rFont val="Times New Roman"/>
        <family val="1"/>
        <charset val="162"/>
      </rPr>
      <t>65 Puan</t>
    </r>
  </si>
  <si>
    <t xml:space="preserve">Hiç Eğitim Alma Hareketliliği Yapmamış Personel:    </t>
  </si>
  <si>
    <t>1 Kere Eğitim Alma Hareketliliği Yapmış Personel:</t>
  </si>
  <si>
    <t>(7 kereden fazla hareketlilik yapan personelin Hibe Kullanma Puanları -10’un katları şeklinde devam eder.)</t>
  </si>
  <si>
    <t xml:space="preserve">2 Kere Eğitim Alma Hareketliliği Yapmış Personel:    </t>
  </si>
  <si>
    <t xml:space="preserve">3 Kere Eğitim Alma Hareketliliği Yapmış Personel:      </t>
  </si>
  <si>
    <t xml:space="preserve">4 Kere Eğitim Alma HareketliliğiYapmış Personel:    </t>
  </si>
  <si>
    <t xml:space="preserve">5 Kere Eğitim Alma Hareketliliği Yapmış Personel:    </t>
  </si>
  <si>
    <t xml:space="preserve">6 Kere Eğitim Alma Hareketliliği Yapmış Personel:      </t>
  </si>
  <si>
    <t xml:space="preserve">7 Kere Eğitim Alma HareketliliğiYapmış Personel:     </t>
  </si>
  <si>
    <t xml:space="preserve">8 Kere Eğitim Alma Hareketliliği Yapmış Personel:     </t>
  </si>
  <si>
    <r>
      <rPr>
        <b/>
        <sz val="11"/>
        <color theme="5"/>
        <rFont val="Calibri"/>
        <family val="2"/>
        <charset val="162"/>
        <scheme val="minor"/>
      </rPr>
      <t xml:space="preserve">HİBE PUANI=  </t>
    </r>
    <r>
      <rPr>
        <b/>
        <sz val="11"/>
        <rFont val="Calibri"/>
        <family val="2"/>
        <charset val="162"/>
        <scheme val="minor"/>
      </rPr>
      <t>Kadro Puanı  +</t>
    </r>
    <r>
      <rPr>
        <b/>
        <sz val="11"/>
        <color theme="5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>(Hibe Kullanma Puanı)*0,50 + (Bölüm Puanı)*0,30 + (Ülke Puanı)*0,10 + (Kurum Puanı)*0,05 + (Öğretim Programının Kalitesi)*0,05</t>
    </r>
    <r>
      <rPr>
        <b/>
        <sz val="11"/>
        <color rgb="FF00B0F0"/>
        <rFont val="Calibri"/>
        <family val="2"/>
        <charset val="162"/>
        <scheme val="minor"/>
      </rPr>
      <t xml:space="preserve"> [Gazi personel ile şehit ve gazi yakını personel önceliklendirilir. Engelli personel önceliklendirilir.]</t>
    </r>
    <r>
      <rPr>
        <b/>
        <sz val="1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[Aynı Başvuru Döneminde Ders Verme Hareketliliğine Başvuran Personelden 10 puan kırılır.]</t>
    </r>
  </si>
  <si>
    <r>
      <t xml:space="preserve">Personelin  </t>
    </r>
    <r>
      <rPr>
        <b/>
        <sz val="12"/>
        <color rgb="FF0070C0"/>
        <rFont val="Times New Roman"/>
        <family val="1"/>
        <charset val="162"/>
      </rPr>
      <t>22.06.2022*</t>
    </r>
    <r>
      <rPr>
        <b/>
        <sz val="12"/>
        <color rgb="FFFF0000"/>
        <rFont val="Times New Roman"/>
        <family val="1"/>
        <charset val="162"/>
      </rPr>
      <t xml:space="preserve"> Tarihine Kadar Yaptığı Eğitim Alma Hareketlilik Sayısı Hareketliliğe Katılma Sayısı</t>
    </r>
  </si>
  <si>
    <t>*22.06.2022 tarihi; 2021 Personel Eğitim Alma Hareketliliği Başvurularının değerlendirmeye alındığı tarihi ifade eder.</t>
  </si>
  <si>
    <r>
      <t xml:space="preserve">İlgili Ülkeye </t>
    </r>
    <r>
      <rPr>
        <b/>
        <sz val="11"/>
        <color rgb="FF00B0F0"/>
        <rFont val="Times New Roman"/>
        <family val="1"/>
        <charset val="162"/>
      </rPr>
      <t xml:space="preserve">05.05.2022* </t>
    </r>
    <r>
      <rPr>
        <b/>
        <sz val="11"/>
        <color rgb="FFFF0000"/>
        <rFont val="Times New Roman"/>
        <family val="1"/>
        <charset val="162"/>
      </rPr>
      <t>Tarihine Kadar Enstitümüzden Yapılan Toplam Hareketlilik Sayısı</t>
    </r>
  </si>
  <si>
    <r>
      <t xml:space="preserve">İlgili Kuruma </t>
    </r>
    <r>
      <rPr>
        <b/>
        <sz val="11"/>
        <color rgb="FF00B0F0"/>
        <rFont val="Times New Roman"/>
        <family val="1"/>
        <charset val="162"/>
      </rPr>
      <t>05.05.2022*</t>
    </r>
    <r>
      <rPr>
        <b/>
        <sz val="11"/>
        <color rgb="FFFF0000"/>
        <rFont val="Times New Roman"/>
        <family val="1"/>
        <charset val="162"/>
      </rPr>
      <t xml:space="preserve"> Tarihine Kadar Enstitümüzden Yapılan Toplam Hareketlilik Sayısı</t>
    </r>
  </si>
  <si>
    <t>*05.05.2022 tarihi ; 2021 Personel Eğitim Alma Hareketliliği Bşavurularına istinaden ülke-kurum puanlarının web sayfasında duyurulduğu tarihi ifade eder.</t>
  </si>
  <si>
    <t>Kurumumuzdan 22.06.2022 Tarihi İtibari ile Yapılan Toplam Personel Eğitim Alma Hareketlilik Sayısı</t>
  </si>
  <si>
    <t>Kurumumuzdan 05.05.2022 Tarihi İtibari ile Yapılan Toplam Personel Eğitim Alma Hareketlilik Sayısı</t>
  </si>
  <si>
    <r>
      <t xml:space="preserve">Personelin Mensubu Olduğu Bölümden/Birimden </t>
    </r>
    <r>
      <rPr>
        <b/>
        <sz val="12"/>
        <color rgb="FF0070C0"/>
        <rFont val="Times New Roman"/>
        <family val="1"/>
        <charset val="162"/>
      </rPr>
      <t>22.06.2022*</t>
    </r>
    <r>
      <rPr>
        <b/>
        <sz val="12"/>
        <color rgb="FFFF0000"/>
        <rFont val="Times New Roman"/>
        <family val="1"/>
        <charset val="162"/>
      </rPr>
      <t xml:space="preserve"> Tarihine Kadar Yapılan Hareketlilik Sayısı</t>
    </r>
  </si>
  <si>
    <t>MEVCUT HİBE (AVRO)</t>
  </si>
  <si>
    <t>KURUMSAL DESTEKTEN GELEN KATKI (AVRO)</t>
  </si>
  <si>
    <t>YETERSİZ KAYNAK NEDENİ İLE HİBE ONAYLANMADI</t>
  </si>
  <si>
    <t>B…..ü A…..N D…..N</t>
  </si>
  <si>
    <t>D…..z I…..K</t>
  </si>
  <si>
    <t>B…..u A…..Ğ Ç…..R</t>
  </si>
  <si>
    <t>A…..n B…..N</t>
  </si>
  <si>
    <t>Ş…..ü M…..r İ…..N</t>
  </si>
  <si>
    <t>Ö…..l B…..N</t>
  </si>
  <si>
    <t>T…..e K…..Ş</t>
  </si>
  <si>
    <t>G…..m K…..İ</t>
  </si>
  <si>
    <t>M…..n T…..U</t>
  </si>
  <si>
    <t>A…..e G…..l A…..N</t>
  </si>
  <si>
    <t>H…..t C…..N</t>
  </si>
  <si>
    <t>B…..r D…..Z</t>
  </si>
  <si>
    <t>T…..a İ…..N</t>
  </si>
  <si>
    <t>B…..r Ç…..R</t>
  </si>
  <si>
    <t>A…..a A…..N</t>
  </si>
  <si>
    <t>D…..u O…..Z K…..Ç</t>
  </si>
  <si>
    <t>Ü…..ü S…..</t>
  </si>
  <si>
    <t>M…..t D…..L</t>
  </si>
  <si>
    <t>T…..a K…..K</t>
  </si>
  <si>
    <t>E…..h G…..A</t>
  </si>
  <si>
    <t>S…..a A…..R</t>
  </si>
  <si>
    <t>Z…..a S…..m Y…..Z</t>
  </si>
  <si>
    <t>A…..m Y…..Z</t>
  </si>
  <si>
    <t>E…..m A…..N</t>
  </si>
  <si>
    <t>S…..n K…..R</t>
  </si>
  <si>
    <t>S…..t B…..R</t>
  </si>
  <si>
    <t>Sonuçlara İtiraz İşlemi</t>
  </si>
  <si>
    <r>
      <t xml:space="preserve">Sonuçlara itirazı olan personellerimizin,  itirazlarını </t>
    </r>
    <r>
      <rPr>
        <b/>
        <sz val="11"/>
        <color rgb="FF7030A0"/>
        <rFont val="Calibri"/>
        <family val="2"/>
        <charset val="162"/>
        <scheme val="minor"/>
      </rPr>
      <t>05.07.2022</t>
    </r>
    <r>
      <rPr>
        <b/>
        <sz val="11"/>
        <color rgb="FFC0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 tarihine kadar  </t>
    </r>
    <r>
      <rPr>
        <b/>
        <sz val="11"/>
        <color rgb="FFC00000"/>
        <rFont val="Calibri"/>
        <family val="2"/>
        <charset val="162"/>
        <scheme val="minor"/>
      </rPr>
      <t>erasmuskoordinator@iyte.edu.tr</t>
    </r>
    <r>
      <rPr>
        <sz val="11"/>
        <color theme="1"/>
        <rFont val="Calibri"/>
        <family val="2"/>
        <charset val="162"/>
        <scheme val="minor"/>
      </rPr>
      <t xml:space="preserve"> adresine iletmeleri gerekmektedir.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</si>
</sst>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rgb="FFCC00FF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2"/>
      <color rgb="FF0033CC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1"/>
      <color theme="5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  <font>
      <b/>
      <sz val="12"/>
      <color theme="5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FF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0033CC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color rgb="FF00B0F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" fillId="0" borderId="0" xfId="0" applyFont="1"/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13" fillId="3" borderId="5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wrapText="1"/>
    </xf>
    <xf numFmtId="0" fontId="13" fillId="0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5" borderId="0" xfId="0" applyFont="1" applyFill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6" borderId="0" xfId="0" applyFont="1" applyFill="1" applyAlignment="1">
      <alignment horizontal="center"/>
    </xf>
    <xf numFmtId="0" fontId="1" fillId="6" borderId="0" xfId="0" applyFont="1" applyFill="1"/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27" sqref="A27"/>
    </sheetView>
  </sheetViews>
  <sheetFormatPr defaultRowHeight="15" x14ac:dyDescent="0.25"/>
  <cols>
    <col min="1" max="3" width="29.28515625" customWidth="1"/>
    <col min="4" max="4" width="58.28515625" customWidth="1"/>
    <col min="5" max="5" width="24.28515625" customWidth="1"/>
    <col min="6" max="6" width="29.5703125" customWidth="1"/>
    <col min="7" max="7" width="26.5703125" customWidth="1"/>
    <col min="8" max="8" width="25.85546875" customWidth="1"/>
    <col min="9" max="10" width="30.42578125" customWidth="1"/>
    <col min="11" max="11" width="35.28515625" customWidth="1"/>
    <col min="12" max="12" width="38.42578125" customWidth="1"/>
    <col min="13" max="13" width="19.5703125" customWidth="1"/>
    <col min="14" max="14" width="20" customWidth="1"/>
  </cols>
  <sheetData>
    <row r="1" spans="1:20" ht="55.5" customHeight="1" x14ac:dyDescent="0.25">
      <c r="A1" s="3" t="s">
        <v>0</v>
      </c>
      <c r="B1" s="3" t="s">
        <v>2</v>
      </c>
      <c r="C1" s="3" t="s">
        <v>4</v>
      </c>
      <c r="D1" s="3" t="s">
        <v>1</v>
      </c>
      <c r="E1" s="3" t="s">
        <v>25</v>
      </c>
      <c r="F1" s="4" t="s">
        <v>7</v>
      </c>
      <c r="G1" s="4" t="s">
        <v>6</v>
      </c>
      <c r="H1" s="10" t="s">
        <v>23</v>
      </c>
      <c r="I1" s="4" t="s">
        <v>20</v>
      </c>
      <c r="J1" s="4" t="s">
        <v>20</v>
      </c>
      <c r="K1" s="4" t="s">
        <v>8</v>
      </c>
      <c r="L1" s="9" t="s">
        <v>22</v>
      </c>
      <c r="M1" s="4" t="s">
        <v>19</v>
      </c>
      <c r="N1" s="4" t="s">
        <v>19</v>
      </c>
      <c r="O1" s="38"/>
      <c r="P1" s="38"/>
      <c r="Q1" s="38"/>
      <c r="R1" s="38"/>
      <c r="S1" s="38"/>
      <c r="T1" s="38"/>
    </row>
    <row r="2" spans="1:20" ht="33" customHeight="1" x14ac:dyDescent="0.25">
      <c r="A2" s="38" t="s">
        <v>222</v>
      </c>
      <c r="B2" s="13" t="s">
        <v>86</v>
      </c>
      <c r="C2" s="12" t="s">
        <v>24</v>
      </c>
      <c r="D2" s="14" t="s">
        <v>84</v>
      </c>
      <c r="E2" s="14" t="s">
        <v>85</v>
      </c>
      <c r="F2" s="14" t="s">
        <v>109</v>
      </c>
      <c r="G2" s="2">
        <v>6</v>
      </c>
      <c r="H2" s="2">
        <v>162</v>
      </c>
      <c r="I2" s="5">
        <f>G2*H2</f>
        <v>972</v>
      </c>
      <c r="J2" s="5">
        <v>972</v>
      </c>
      <c r="K2" s="2" t="s">
        <v>129</v>
      </c>
      <c r="L2" s="2">
        <v>820</v>
      </c>
      <c r="M2" s="2">
        <f>J2+L2</f>
        <v>1792</v>
      </c>
      <c r="N2" s="2">
        <v>1792</v>
      </c>
      <c r="O2" s="38"/>
      <c r="P2" s="38"/>
      <c r="Q2" s="38"/>
      <c r="R2" s="38"/>
      <c r="S2" s="38"/>
      <c r="T2" s="38"/>
    </row>
    <row r="3" spans="1:20" ht="41.25" customHeight="1" x14ac:dyDescent="0.25">
      <c r="A3" s="38" t="s">
        <v>223</v>
      </c>
      <c r="B3" s="13" t="s">
        <v>86</v>
      </c>
      <c r="C3" s="12" t="s">
        <v>24</v>
      </c>
      <c r="D3" s="15" t="s">
        <v>83</v>
      </c>
      <c r="E3" s="15" t="s">
        <v>43</v>
      </c>
      <c r="F3" s="15" t="s">
        <v>110</v>
      </c>
      <c r="G3" s="2">
        <v>7</v>
      </c>
      <c r="H3" s="2">
        <v>126</v>
      </c>
      <c r="I3" s="5">
        <f t="shared" ref="I3:I27" si="0">G3*H3</f>
        <v>882</v>
      </c>
      <c r="J3" s="5">
        <v>882</v>
      </c>
      <c r="K3" s="2" t="s">
        <v>130</v>
      </c>
      <c r="L3" s="2">
        <v>275</v>
      </c>
      <c r="M3" s="2">
        <f t="shared" ref="M3:M27" si="1">J3+L3</f>
        <v>1157</v>
      </c>
      <c r="N3" s="2">
        <v>1157</v>
      </c>
      <c r="O3" s="38"/>
      <c r="P3" s="38"/>
      <c r="Q3" s="38"/>
      <c r="R3" s="38"/>
      <c r="S3" s="38"/>
      <c r="T3" s="38"/>
    </row>
    <row r="4" spans="1:20" ht="34.5" customHeight="1" x14ac:dyDescent="0.25">
      <c r="A4" s="38" t="s">
        <v>224</v>
      </c>
      <c r="B4" s="2" t="s">
        <v>37</v>
      </c>
      <c r="C4" s="12" t="s">
        <v>24</v>
      </c>
      <c r="D4" s="5" t="s">
        <v>82</v>
      </c>
      <c r="E4" s="5" t="s">
        <v>103</v>
      </c>
      <c r="F4" s="5" t="s">
        <v>111</v>
      </c>
      <c r="G4" s="2">
        <v>7</v>
      </c>
      <c r="H4" s="2">
        <v>144</v>
      </c>
      <c r="I4" s="5">
        <f t="shared" si="0"/>
        <v>1008</v>
      </c>
      <c r="J4" s="5">
        <v>1008</v>
      </c>
      <c r="K4" s="2" t="s">
        <v>131</v>
      </c>
      <c r="L4" s="2">
        <v>275</v>
      </c>
      <c r="M4" s="2">
        <f t="shared" si="1"/>
        <v>1283</v>
      </c>
      <c r="N4" s="2">
        <v>1283</v>
      </c>
      <c r="O4" s="38"/>
      <c r="P4" s="38"/>
      <c r="Q4" s="38"/>
      <c r="R4" s="38"/>
      <c r="S4" s="38"/>
      <c r="T4" s="38"/>
    </row>
    <row r="5" spans="1:20" ht="36.75" customHeight="1" x14ac:dyDescent="0.25">
      <c r="A5" s="38" t="s">
        <v>225</v>
      </c>
      <c r="B5" s="2" t="s">
        <v>87</v>
      </c>
      <c r="C5" s="2" t="s">
        <v>95</v>
      </c>
      <c r="D5" s="17" t="s">
        <v>81</v>
      </c>
      <c r="E5" s="15" t="s">
        <v>45</v>
      </c>
      <c r="F5" s="15" t="s">
        <v>112</v>
      </c>
      <c r="G5" s="2">
        <v>9</v>
      </c>
      <c r="H5" s="2">
        <v>126</v>
      </c>
      <c r="I5" s="5">
        <f t="shared" si="0"/>
        <v>1134</v>
      </c>
      <c r="J5" s="5">
        <v>1134</v>
      </c>
      <c r="K5" s="2" t="s">
        <v>132</v>
      </c>
      <c r="L5" s="2">
        <v>275</v>
      </c>
      <c r="M5" s="2">
        <f t="shared" si="1"/>
        <v>1409</v>
      </c>
      <c r="N5" s="5">
        <v>1409</v>
      </c>
      <c r="O5" s="38"/>
      <c r="P5" s="38"/>
      <c r="Q5" s="38"/>
      <c r="R5" s="38"/>
      <c r="S5" s="38"/>
      <c r="T5" s="38"/>
    </row>
    <row r="6" spans="1:20" ht="36.75" customHeight="1" x14ac:dyDescent="0.25">
      <c r="A6" s="38" t="s">
        <v>226</v>
      </c>
      <c r="B6" s="2" t="s">
        <v>87</v>
      </c>
      <c r="C6" s="2" t="s">
        <v>95</v>
      </c>
      <c r="D6" s="17" t="s">
        <v>81</v>
      </c>
      <c r="E6" s="15" t="s">
        <v>45</v>
      </c>
      <c r="F6" s="15" t="s">
        <v>112</v>
      </c>
      <c r="G6" s="2">
        <v>9</v>
      </c>
      <c r="H6" s="2">
        <v>126</v>
      </c>
      <c r="I6" s="5">
        <f t="shared" si="0"/>
        <v>1134</v>
      </c>
      <c r="J6" s="5">
        <v>1134</v>
      </c>
      <c r="K6" s="2" t="s">
        <v>132</v>
      </c>
      <c r="L6" s="12">
        <v>275</v>
      </c>
      <c r="M6" s="2">
        <f t="shared" si="1"/>
        <v>1409</v>
      </c>
      <c r="N6" s="5">
        <v>1409</v>
      </c>
      <c r="O6" s="38"/>
      <c r="P6" s="38"/>
      <c r="Q6" s="38"/>
      <c r="R6" s="38"/>
      <c r="S6" s="38"/>
      <c r="T6" s="38"/>
    </row>
    <row r="7" spans="1:20" ht="36.75" customHeight="1" x14ac:dyDescent="0.25">
      <c r="A7" s="38" t="s">
        <v>227</v>
      </c>
      <c r="B7" s="2" t="s">
        <v>88</v>
      </c>
      <c r="C7" s="12" t="s">
        <v>24</v>
      </c>
      <c r="D7" s="17" t="s">
        <v>80</v>
      </c>
      <c r="E7" s="2" t="s">
        <v>104</v>
      </c>
      <c r="F7" s="2" t="s">
        <v>115</v>
      </c>
      <c r="G7" s="2">
        <v>7</v>
      </c>
      <c r="H7" s="2">
        <v>144</v>
      </c>
      <c r="I7" s="5">
        <f t="shared" si="0"/>
        <v>1008</v>
      </c>
      <c r="J7" s="5">
        <v>1008</v>
      </c>
      <c r="K7" s="2" t="s">
        <v>133</v>
      </c>
      <c r="L7" s="12">
        <v>530</v>
      </c>
      <c r="M7" s="2">
        <f t="shared" si="1"/>
        <v>1538</v>
      </c>
      <c r="N7" s="5">
        <v>1538</v>
      </c>
      <c r="O7" s="38"/>
      <c r="P7" s="38"/>
      <c r="Q7" s="38"/>
      <c r="R7" s="38"/>
      <c r="S7" s="38"/>
      <c r="T7" s="38"/>
    </row>
    <row r="8" spans="1:20" ht="36.75" customHeight="1" x14ac:dyDescent="0.25">
      <c r="A8" s="38" t="s">
        <v>228</v>
      </c>
      <c r="B8" s="2" t="s">
        <v>88</v>
      </c>
      <c r="C8" s="12" t="s">
        <v>24</v>
      </c>
      <c r="D8" s="17" t="s">
        <v>79</v>
      </c>
      <c r="E8" s="2" t="s">
        <v>42</v>
      </c>
      <c r="F8" s="2" t="s">
        <v>113</v>
      </c>
      <c r="G8" s="2">
        <v>7</v>
      </c>
      <c r="H8" s="2">
        <v>144</v>
      </c>
      <c r="I8" s="5">
        <f t="shared" si="0"/>
        <v>1008</v>
      </c>
      <c r="J8" s="5">
        <v>1008</v>
      </c>
      <c r="K8" s="2" t="s">
        <v>134</v>
      </c>
      <c r="L8" s="12">
        <v>275</v>
      </c>
      <c r="M8" s="2">
        <f t="shared" si="1"/>
        <v>1283</v>
      </c>
      <c r="N8" s="5">
        <v>1283</v>
      </c>
      <c r="O8" s="38"/>
      <c r="P8" s="38"/>
      <c r="Q8" s="38"/>
      <c r="R8" s="38"/>
      <c r="S8" s="38"/>
      <c r="T8" s="38"/>
    </row>
    <row r="9" spans="1:20" ht="36.75" customHeight="1" x14ac:dyDescent="0.25">
      <c r="A9" s="38" t="s">
        <v>229</v>
      </c>
      <c r="B9" s="2" t="s">
        <v>86</v>
      </c>
      <c r="C9" s="12" t="s">
        <v>24</v>
      </c>
      <c r="D9" s="17" t="s">
        <v>78</v>
      </c>
      <c r="E9" s="15" t="s">
        <v>42</v>
      </c>
      <c r="F9" s="15" t="s">
        <v>114</v>
      </c>
      <c r="G9" s="2">
        <v>7</v>
      </c>
      <c r="H9" s="2">
        <v>144</v>
      </c>
      <c r="I9" s="5">
        <f t="shared" si="0"/>
        <v>1008</v>
      </c>
      <c r="J9" s="5">
        <v>1008</v>
      </c>
      <c r="K9" s="2" t="s">
        <v>135</v>
      </c>
      <c r="L9" s="12">
        <v>275</v>
      </c>
      <c r="M9" s="2">
        <f t="shared" si="1"/>
        <v>1283</v>
      </c>
      <c r="N9" s="5">
        <v>1283</v>
      </c>
      <c r="O9" s="38"/>
      <c r="P9" s="38"/>
      <c r="Q9" s="38"/>
      <c r="R9" s="38"/>
      <c r="S9" s="38"/>
      <c r="T9" s="38"/>
    </row>
    <row r="10" spans="1:20" ht="36.75" customHeight="1" x14ac:dyDescent="0.25">
      <c r="A10" s="38" t="s">
        <v>230</v>
      </c>
      <c r="B10" s="2" t="s">
        <v>3</v>
      </c>
      <c r="C10" s="5" t="s">
        <v>96</v>
      </c>
      <c r="D10" s="17" t="s">
        <v>77</v>
      </c>
      <c r="E10" s="2" t="s">
        <v>44</v>
      </c>
      <c r="F10" s="2" t="s">
        <v>77</v>
      </c>
      <c r="G10" s="2">
        <v>7</v>
      </c>
      <c r="H10" s="2">
        <v>144</v>
      </c>
      <c r="I10" s="5">
        <f t="shared" si="0"/>
        <v>1008</v>
      </c>
      <c r="J10" s="5">
        <v>1008</v>
      </c>
      <c r="K10" s="2" t="s">
        <v>136</v>
      </c>
      <c r="L10" s="12">
        <v>275</v>
      </c>
      <c r="M10" s="2">
        <f t="shared" si="1"/>
        <v>1283</v>
      </c>
      <c r="N10" s="5">
        <v>1283</v>
      </c>
      <c r="O10" s="38"/>
      <c r="P10" s="38"/>
      <c r="Q10" s="38"/>
      <c r="R10" s="38"/>
      <c r="S10" s="38"/>
      <c r="T10" s="38"/>
    </row>
    <row r="11" spans="1:20" ht="36.75" customHeight="1" x14ac:dyDescent="0.25">
      <c r="A11" s="38" t="s">
        <v>231</v>
      </c>
      <c r="B11" s="2" t="s">
        <v>89</v>
      </c>
      <c r="C11" s="5" t="s">
        <v>24</v>
      </c>
      <c r="D11" s="17" t="s">
        <v>77</v>
      </c>
      <c r="E11" s="2" t="s">
        <v>44</v>
      </c>
      <c r="F11" s="2" t="s">
        <v>77</v>
      </c>
      <c r="G11" s="2">
        <v>7</v>
      </c>
      <c r="H11" s="2">
        <v>144</v>
      </c>
      <c r="I11" s="5">
        <f t="shared" si="0"/>
        <v>1008</v>
      </c>
      <c r="J11" s="5">
        <v>1008</v>
      </c>
      <c r="K11" s="2" t="s">
        <v>136</v>
      </c>
      <c r="L11" s="12">
        <v>275</v>
      </c>
      <c r="M11" s="2">
        <f t="shared" si="1"/>
        <v>1283</v>
      </c>
      <c r="N11" s="5">
        <v>1283</v>
      </c>
      <c r="O11" s="38"/>
      <c r="P11" s="38"/>
      <c r="Q11" s="38"/>
      <c r="R11" s="38"/>
      <c r="S11" s="38"/>
      <c r="T11" s="38"/>
    </row>
    <row r="12" spans="1:20" ht="36.75" customHeight="1" x14ac:dyDescent="0.25">
      <c r="A12" s="38" t="s">
        <v>232</v>
      </c>
      <c r="B12" s="2" t="s">
        <v>89</v>
      </c>
      <c r="C12" s="5" t="s">
        <v>24</v>
      </c>
      <c r="D12" s="17" t="s">
        <v>77</v>
      </c>
      <c r="E12" s="2" t="s">
        <v>44</v>
      </c>
      <c r="F12" s="2" t="s">
        <v>77</v>
      </c>
      <c r="G12" s="2">
        <v>7</v>
      </c>
      <c r="H12" s="2">
        <v>144</v>
      </c>
      <c r="I12" s="5">
        <f t="shared" si="0"/>
        <v>1008</v>
      </c>
      <c r="J12" s="5">
        <v>1008</v>
      </c>
      <c r="K12" s="2" t="s">
        <v>136</v>
      </c>
      <c r="L12" s="12">
        <v>275</v>
      </c>
      <c r="M12" s="2">
        <f t="shared" si="1"/>
        <v>1283</v>
      </c>
      <c r="N12" s="5">
        <v>1283</v>
      </c>
      <c r="O12" s="38"/>
      <c r="P12" s="38"/>
      <c r="Q12" s="38"/>
      <c r="R12" s="38"/>
      <c r="S12" s="38"/>
      <c r="T12" s="38"/>
    </row>
    <row r="13" spans="1:20" ht="36.75" customHeight="1" x14ac:dyDescent="0.25">
      <c r="A13" s="38" t="s">
        <v>233</v>
      </c>
      <c r="B13" s="17" t="s">
        <v>90</v>
      </c>
      <c r="C13" s="5" t="s">
        <v>98</v>
      </c>
      <c r="D13" s="17" t="s">
        <v>77</v>
      </c>
      <c r="E13" s="2" t="s">
        <v>44</v>
      </c>
      <c r="F13" s="2" t="s">
        <v>77</v>
      </c>
      <c r="G13" s="2">
        <v>7</v>
      </c>
      <c r="H13" s="2">
        <v>144</v>
      </c>
      <c r="I13" s="5">
        <f t="shared" si="0"/>
        <v>1008</v>
      </c>
      <c r="J13" s="5">
        <v>1008</v>
      </c>
      <c r="K13" s="2" t="s">
        <v>136</v>
      </c>
      <c r="L13" s="12">
        <v>275</v>
      </c>
      <c r="M13" s="2">
        <f t="shared" si="1"/>
        <v>1283</v>
      </c>
      <c r="N13" s="5">
        <v>1283</v>
      </c>
      <c r="O13" s="38"/>
      <c r="P13" s="38"/>
      <c r="Q13" s="38"/>
      <c r="R13" s="38"/>
      <c r="S13" s="38"/>
      <c r="T13" s="38"/>
    </row>
    <row r="14" spans="1:20" ht="36.75" customHeight="1" x14ac:dyDescent="0.25">
      <c r="A14" s="38" t="s">
        <v>234</v>
      </c>
      <c r="B14" s="17" t="s">
        <v>90</v>
      </c>
      <c r="C14" s="2" t="s">
        <v>97</v>
      </c>
      <c r="D14" s="17" t="s">
        <v>77</v>
      </c>
      <c r="E14" s="2" t="s">
        <v>44</v>
      </c>
      <c r="F14" s="2" t="s">
        <v>77</v>
      </c>
      <c r="G14" s="2">
        <v>7</v>
      </c>
      <c r="H14" s="2">
        <v>144</v>
      </c>
      <c r="I14" s="5">
        <f t="shared" si="0"/>
        <v>1008</v>
      </c>
      <c r="J14" s="5">
        <v>1008</v>
      </c>
      <c r="K14" s="2" t="s">
        <v>136</v>
      </c>
      <c r="L14" s="12">
        <v>275</v>
      </c>
      <c r="M14" s="2">
        <f t="shared" si="1"/>
        <v>1283</v>
      </c>
      <c r="N14" s="5">
        <v>1283</v>
      </c>
      <c r="O14" s="38"/>
      <c r="P14" s="38"/>
      <c r="Q14" s="38"/>
      <c r="R14" s="38"/>
      <c r="S14" s="38"/>
      <c r="T14" s="38"/>
    </row>
    <row r="15" spans="1:20" ht="36.75" customHeight="1" x14ac:dyDescent="0.25">
      <c r="A15" s="38" t="s">
        <v>235</v>
      </c>
      <c r="B15" s="17" t="s">
        <v>91</v>
      </c>
      <c r="C15" s="2" t="s">
        <v>99</v>
      </c>
      <c r="D15" s="17" t="s">
        <v>76</v>
      </c>
      <c r="E15" s="2" t="s">
        <v>5</v>
      </c>
      <c r="F15" s="2" t="s">
        <v>116</v>
      </c>
      <c r="G15" s="2">
        <v>7</v>
      </c>
      <c r="H15" s="2">
        <v>144</v>
      </c>
      <c r="I15" s="5">
        <f t="shared" si="0"/>
        <v>1008</v>
      </c>
      <c r="J15" s="5">
        <v>1008</v>
      </c>
      <c r="K15" s="2" t="s">
        <v>137</v>
      </c>
      <c r="L15" s="12">
        <v>275</v>
      </c>
      <c r="M15" s="2">
        <f t="shared" si="1"/>
        <v>1283</v>
      </c>
      <c r="N15" s="5">
        <v>1283</v>
      </c>
      <c r="O15" s="38"/>
      <c r="P15" s="38"/>
      <c r="Q15" s="38"/>
      <c r="R15" s="38"/>
      <c r="S15" s="38"/>
      <c r="T15" s="38"/>
    </row>
    <row r="16" spans="1:20" ht="38.25" customHeight="1" x14ac:dyDescent="0.25">
      <c r="A16" s="38" t="s">
        <v>236</v>
      </c>
      <c r="B16" s="2" t="s">
        <v>86</v>
      </c>
      <c r="C16" s="2" t="s">
        <v>100</v>
      </c>
      <c r="D16" s="2" t="s">
        <v>75</v>
      </c>
      <c r="E16" s="2" t="s">
        <v>68</v>
      </c>
      <c r="F16" s="2" t="s">
        <v>117</v>
      </c>
      <c r="G16" s="2">
        <v>7</v>
      </c>
      <c r="H16" s="17">
        <v>126</v>
      </c>
      <c r="I16" s="5">
        <f t="shared" si="0"/>
        <v>882</v>
      </c>
      <c r="J16" s="5">
        <v>882</v>
      </c>
      <c r="K16" s="2" t="s">
        <v>138</v>
      </c>
      <c r="L16" s="17">
        <v>275</v>
      </c>
      <c r="M16" s="2">
        <f t="shared" si="1"/>
        <v>1157</v>
      </c>
      <c r="N16" s="5">
        <v>1157</v>
      </c>
      <c r="O16" s="38"/>
      <c r="P16" s="38"/>
      <c r="Q16" s="38"/>
      <c r="R16" s="38"/>
      <c r="S16" s="38"/>
      <c r="T16" s="38"/>
    </row>
    <row r="17" spans="1:20" ht="35.25" customHeight="1" x14ac:dyDescent="0.25">
      <c r="A17" s="38" t="s">
        <v>237</v>
      </c>
      <c r="B17" s="2" t="s">
        <v>92</v>
      </c>
      <c r="C17" s="5" t="s">
        <v>24</v>
      </c>
      <c r="D17" s="2" t="s">
        <v>74</v>
      </c>
      <c r="E17" s="2" t="s">
        <v>105</v>
      </c>
      <c r="F17" s="2" t="s">
        <v>118</v>
      </c>
      <c r="G17" s="2">
        <v>7</v>
      </c>
      <c r="H17" s="2">
        <v>144</v>
      </c>
      <c r="I17" s="5">
        <f t="shared" si="0"/>
        <v>1008</v>
      </c>
      <c r="J17" s="5">
        <v>1008</v>
      </c>
      <c r="K17" s="2" t="s">
        <v>139</v>
      </c>
      <c r="L17" s="19">
        <v>275</v>
      </c>
      <c r="M17" s="2">
        <f t="shared" si="1"/>
        <v>1283</v>
      </c>
      <c r="N17" s="19">
        <v>1283</v>
      </c>
      <c r="O17" s="38"/>
      <c r="P17" s="38"/>
      <c r="Q17" s="38"/>
      <c r="R17" s="38"/>
      <c r="S17" s="38"/>
      <c r="T17" s="38"/>
    </row>
    <row r="18" spans="1:20" ht="47.25" customHeight="1" x14ac:dyDescent="0.25">
      <c r="A18" s="38" t="s">
        <v>238</v>
      </c>
      <c r="B18" s="2" t="s">
        <v>93</v>
      </c>
      <c r="C18" s="2" t="s">
        <v>101</v>
      </c>
      <c r="D18" s="2" t="s">
        <v>67</v>
      </c>
      <c r="E18" s="2" t="s">
        <v>68</v>
      </c>
      <c r="F18" s="2" t="s">
        <v>119</v>
      </c>
      <c r="G18" s="2">
        <v>7</v>
      </c>
      <c r="H18" s="2">
        <v>126</v>
      </c>
      <c r="I18" s="5">
        <f t="shared" si="0"/>
        <v>882</v>
      </c>
      <c r="J18" s="5">
        <v>882</v>
      </c>
      <c r="K18" s="2" t="s">
        <v>140</v>
      </c>
      <c r="L18" s="19">
        <v>275</v>
      </c>
      <c r="M18" s="2">
        <f t="shared" si="1"/>
        <v>1157</v>
      </c>
      <c r="N18" s="19">
        <v>1157</v>
      </c>
      <c r="O18" s="38"/>
      <c r="P18" s="38"/>
      <c r="Q18" s="38"/>
      <c r="R18" s="38"/>
      <c r="S18" s="38"/>
      <c r="T18" s="38"/>
    </row>
    <row r="19" spans="1:20" ht="36.75" customHeight="1" x14ac:dyDescent="0.25">
      <c r="A19" s="38" t="s">
        <v>239</v>
      </c>
      <c r="B19" s="2" t="s">
        <v>3</v>
      </c>
      <c r="C19" s="2" t="s">
        <v>100</v>
      </c>
      <c r="D19" s="2" t="s">
        <v>73</v>
      </c>
      <c r="E19" s="2" t="s">
        <v>106</v>
      </c>
      <c r="F19" s="2" t="s">
        <v>120</v>
      </c>
      <c r="G19" s="2">
        <v>8</v>
      </c>
      <c r="H19" s="2">
        <v>126</v>
      </c>
      <c r="I19" s="5">
        <f t="shared" si="0"/>
        <v>1008</v>
      </c>
      <c r="J19" s="5">
        <v>1008</v>
      </c>
      <c r="K19" s="2" t="s">
        <v>141</v>
      </c>
      <c r="L19" s="19">
        <v>275</v>
      </c>
      <c r="M19" s="2">
        <f t="shared" si="1"/>
        <v>1283</v>
      </c>
      <c r="N19" s="19">
        <v>1283</v>
      </c>
      <c r="O19" s="38"/>
      <c r="P19" s="38"/>
      <c r="Q19" s="38"/>
      <c r="R19" s="38"/>
      <c r="S19" s="38"/>
      <c r="T19" s="38"/>
    </row>
    <row r="20" spans="1:20" ht="30" customHeight="1" x14ac:dyDescent="0.25">
      <c r="A20" s="38" t="s">
        <v>240</v>
      </c>
      <c r="B20" s="2" t="s">
        <v>86</v>
      </c>
      <c r="C20" s="2" t="s">
        <v>40</v>
      </c>
      <c r="D20" s="2" t="s">
        <v>31</v>
      </c>
      <c r="E20" s="2" t="s">
        <v>43</v>
      </c>
      <c r="F20" s="2" t="s">
        <v>121</v>
      </c>
      <c r="G20" s="2">
        <v>6</v>
      </c>
      <c r="H20" s="2">
        <v>126</v>
      </c>
      <c r="I20" s="5">
        <f t="shared" si="0"/>
        <v>756</v>
      </c>
      <c r="J20" s="5">
        <v>756</v>
      </c>
      <c r="K20" s="2" t="s">
        <v>142</v>
      </c>
      <c r="L20" s="19">
        <v>275</v>
      </c>
      <c r="M20" s="2">
        <f t="shared" si="1"/>
        <v>1031</v>
      </c>
      <c r="N20" s="19">
        <v>1031</v>
      </c>
      <c r="O20" s="38"/>
      <c r="P20" s="38"/>
      <c r="Q20" s="38"/>
      <c r="R20" s="38"/>
      <c r="S20" s="38"/>
      <c r="T20" s="38"/>
    </row>
    <row r="21" spans="1:20" ht="30" customHeight="1" x14ac:dyDescent="0.25">
      <c r="A21" s="38" t="s">
        <v>241</v>
      </c>
      <c r="B21" s="2" t="s">
        <v>88</v>
      </c>
      <c r="C21" s="5" t="s">
        <v>24</v>
      </c>
      <c r="D21" s="2" t="s">
        <v>72</v>
      </c>
      <c r="E21" s="2" t="s">
        <v>107</v>
      </c>
      <c r="F21" s="2" t="s">
        <v>122</v>
      </c>
      <c r="G21" s="2">
        <v>7</v>
      </c>
      <c r="H21" s="2">
        <v>162</v>
      </c>
      <c r="I21" s="5">
        <f t="shared" si="0"/>
        <v>1134</v>
      </c>
      <c r="J21" s="5">
        <v>1134</v>
      </c>
      <c r="K21" s="2" t="s">
        <v>143</v>
      </c>
      <c r="L21" s="19">
        <v>360</v>
      </c>
      <c r="M21" s="2">
        <f t="shared" si="1"/>
        <v>1494</v>
      </c>
      <c r="N21" s="20">
        <v>1494</v>
      </c>
      <c r="O21" s="38"/>
      <c r="P21" s="38"/>
      <c r="Q21" s="38"/>
      <c r="R21" s="38"/>
      <c r="S21" s="38"/>
      <c r="T21" s="38"/>
    </row>
    <row r="22" spans="1:20" ht="34.5" customHeight="1" x14ac:dyDescent="0.25">
      <c r="A22" s="38" t="s">
        <v>242</v>
      </c>
      <c r="B22" s="2" t="s">
        <v>88</v>
      </c>
      <c r="C22" s="5" t="s">
        <v>24</v>
      </c>
      <c r="D22" s="2" t="s">
        <v>71</v>
      </c>
      <c r="E22" s="2" t="s">
        <v>108</v>
      </c>
      <c r="F22" s="2" t="s">
        <v>123</v>
      </c>
      <c r="G22" s="2">
        <v>7</v>
      </c>
      <c r="H22" s="2">
        <v>126</v>
      </c>
      <c r="I22" s="5">
        <f t="shared" si="0"/>
        <v>882</v>
      </c>
      <c r="J22" s="5">
        <v>882</v>
      </c>
      <c r="K22" s="2" t="s">
        <v>144</v>
      </c>
      <c r="L22" s="35">
        <v>275</v>
      </c>
      <c r="M22" s="2">
        <f t="shared" si="1"/>
        <v>1157</v>
      </c>
      <c r="N22" s="2">
        <v>1157</v>
      </c>
      <c r="O22" s="38"/>
      <c r="P22" s="38"/>
      <c r="Q22" s="38"/>
      <c r="R22" s="38"/>
      <c r="S22" s="38"/>
      <c r="T22" s="38"/>
    </row>
    <row r="23" spans="1:20" ht="27" customHeight="1" x14ac:dyDescent="0.25">
      <c r="A23" s="38" t="s">
        <v>243</v>
      </c>
      <c r="B23" s="2" t="s">
        <v>92</v>
      </c>
      <c r="C23" s="5" t="s">
        <v>24</v>
      </c>
      <c r="D23" s="2" t="s">
        <v>70</v>
      </c>
      <c r="E23" s="2" t="s">
        <v>103</v>
      </c>
      <c r="F23" s="2" t="s">
        <v>124</v>
      </c>
      <c r="G23" s="2">
        <v>7</v>
      </c>
      <c r="H23" s="2">
        <v>144</v>
      </c>
      <c r="I23" s="5">
        <f t="shared" si="0"/>
        <v>1008</v>
      </c>
      <c r="J23" s="5">
        <v>1008</v>
      </c>
      <c r="K23" s="18" t="s">
        <v>145</v>
      </c>
      <c r="L23" s="35">
        <v>360</v>
      </c>
      <c r="M23" s="2">
        <f t="shared" si="1"/>
        <v>1368</v>
      </c>
      <c r="N23" s="2">
        <v>1368</v>
      </c>
      <c r="O23" s="38"/>
      <c r="P23" s="38"/>
      <c r="Q23" s="38"/>
      <c r="R23" s="38"/>
      <c r="S23" s="38"/>
      <c r="T23" s="38"/>
    </row>
    <row r="24" spans="1:20" ht="33" customHeight="1" x14ac:dyDescent="0.25">
      <c r="A24" s="38" t="s">
        <v>244</v>
      </c>
      <c r="B24" s="2" t="s">
        <v>92</v>
      </c>
      <c r="C24" s="5" t="s">
        <v>24</v>
      </c>
      <c r="D24" s="2" t="s">
        <v>69</v>
      </c>
      <c r="E24" s="2" t="s">
        <v>42</v>
      </c>
      <c r="F24" s="2" t="s">
        <v>125</v>
      </c>
      <c r="G24" s="2">
        <v>7</v>
      </c>
      <c r="H24" s="2">
        <v>144</v>
      </c>
      <c r="I24" s="5">
        <f t="shared" si="0"/>
        <v>1008</v>
      </c>
      <c r="J24" s="5">
        <v>1008</v>
      </c>
      <c r="K24" s="18" t="s">
        <v>146</v>
      </c>
      <c r="L24" s="36">
        <v>275</v>
      </c>
      <c r="M24" s="2">
        <f t="shared" si="1"/>
        <v>1283</v>
      </c>
      <c r="N24" s="2">
        <v>1283</v>
      </c>
      <c r="O24" s="38"/>
      <c r="P24" s="38"/>
      <c r="Q24" s="38"/>
      <c r="R24" s="38"/>
      <c r="S24" s="38"/>
      <c r="T24" s="38"/>
    </row>
    <row r="25" spans="1:20" ht="32.25" customHeight="1" x14ac:dyDescent="0.25">
      <c r="A25" s="38" t="s">
        <v>245</v>
      </c>
      <c r="B25" s="2" t="s">
        <v>94</v>
      </c>
      <c r="C25" s="5" t="s">
        <v>102</v>
      </c>
      <c r="D25" s="2" t="s">
        <v>65</v>
      </c>
      <c r="E25" s="2" t="s">
        <v>68</v>
      </c>
      <c r="F25" s="2" t="s">
        <v>126</v>
      </c>
      <c r="G25" s="2">
        <v>7</v>
      </c>
      <c r="H25" s="2">
        <v>126</v>
      </c>
      <c r="I25" s="5">
        <f t="shared" si="0"/>
        <v>882</v>
      </c>
      <c r="J25" s="5">
        <v>882</v>
      </c>
      <c r="K25" s="18" t="s">
        <v>147</v>
      </c>
      <c r="L25" s="36">
        <v>275</v>
      </c>
      <c r="M25" s="2">
        <f t="shared" si="1"/>
        <v>1157</v>
      </c>
      <c r="N25" s="2">
        <v>1157</v>
      </c>
      <c r="O25" s="38"/>
      <c r="P25" s="38"/>
      <c r="Q25" s="38"/>
      <c r="R25" s="38"/>
      <c r="S25" s="38"/>
      <c r="T25" s="38"/>
    </row>
    <row r="26" spans="1:20" ht="30" customHeight="1" x14ac:dyDescent="0.25">
      <c r="A26" s="38" t="s">
        <v>246</v>
      </c>
      <c r="B26" s="2" t="s">
        <v>3</v>
      </c>
      <c r="C26" s="5" t="s">
        <v>41</v>
      </c>
      <c r="D26" s="2" t="s">
        <v>39</v>
      </c>
      <c r="E26" s="2" t="s">
        <v>107</v>
      </c>
      <c r="F26" s="2" t="s">
        <v>127</v>
      </c>
      <c r="G26" s="2">
        <v>12</v>
      </c>
      <c r="H26" s="2">
        <v>162</v>
      </c>
      <c r="I26" s="5">
        <f t="shared" si="0"/>
        <v>1944</v>
      </c>
      <c r="J26" s="5">
        <v>1944</v>
      </c>
      <c r="K26" s="18" t="s">
        <v>148</v>
      </c>
      <c r="L26" s="36">
        <v>530</v>
      </c>
      <c r="M26" s="2">
        <f t="shared" si="1"/>
        <v>2474</v>
      </c>
      <c r="N26" s="2">
        <v>2474</v>
      </c>
      <c r="O26" s="38"/>
      <c r="P26" s="38"/>
      <c r="Q26" s="38"/>
      <c r="R26" s="38"/>
      <c r="S26" s="38"/>
      <c r="T26" s="38"/>
    </row>
    <row r="27" spans="1:20" ht="33" customHeight="1" x14ac:dyDescent="0.25">
      <c r="A27" s="38" t="s">
        <v>247</v>
      </c>
      <c r="B27" s="2" t="s">
        <v>88</v>
      </c>
      <c r="C27" s="5" t="s">
        <v>24</v>
      </c>
      <c r="D27" s="2" t="s">
        <v>66</v>
      </c>
      <c r="E27" s="2" t="s">
        <v>103</v>
      </c>
      <c r="F27" s="2" t="s">
        <v>128</v>
      </c>
      <c r="G27" s="2">
        <v>8</v>
      </c>
      <c r="H27" s="2">
        <v>144</v>
      </c>
      <c r="I27" s="5">
        <f t="shared" si="0"/>
        <v>1152</v>
      </c>
      <c r="J27" s="5">
        <v>1152</v>
      </c>
      <c r="K27" s="18" t="s">
        <v>149</v>
      </c>
      <c r="L27" s="36">
        <v>360</v>
      </c>
      <c r="M27" s="2">
        <f t="shared" si="1"/>
        <v>1512</v>
      </c>
      <c r="N27" s="2">
        <v>1512</v>
      </c>
      <c r="O27" s="38"/>
      <c r="P27" s="38"/>
      <c r="Q27" s="38"/>
      <c r="R27" s="38"/>
      <c r="S27" s="38"/>
      <c r="T27" s="38"/>
    </row>
    <row r="28" spans="1:20" ht="15.7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.7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7" t="s">
        <v>151</v>
      </c>
      <c r="M29" s="2"/>
      <c r="N29" s="2"/>
      <c r="O29" s="38"/>
      <c r="P29" s="38"/>
      <c r="Q29" s="38"/>
      <c r="R29" s="38"/>
      <c r="S29" s="38"/>
      <c r="T29" s="38"/>
    </row>
    <row r="30" spans="1:20" ht="111" thickBot="1" x14ac:dyDescent="0.3">
      <c r="A30" s="38"/>
      <c r="B30" s="38"/>
      <c r="C30" s="38"/>
      <c r="D30" s="38"/>
      <c r="E30" s="38"/>
      <c r="F30" s="38"/>
      <c r="G30" s="38"/>
      <c r="H30" s="45" t="s">
        <v>159</v>
      </c>
      <c r="I30" s="38"/>
      <c r="J30" s="38"/>
      <c r="K30" s="38"/>
      <c r="L30" s="17" t="s">
        <v>158</v>
      </c>
      <c r="M30" s="2"/>
      <c r="N30" s="38"/>
      <c r="O30" s="38"/>
      <c r="P30" s="38"/>
      <c r="Q30" s="38"/>
      <c r="R30" s="38"/>
      <c r="S30" s="38"/>
      <c r="T30" s="38"/>
    </row>
    <row r="31" spans="1:20" ht="16.5" thickBo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 t="s">
        <v>152</v>
      </c>
      <c r="M31" s="39" t="s">
        <v>153</v>
      </c>
      <c r="N31" s="46"/>
      <c r="O31" s="38"/>
      <c r="P31" s="38"/>
      <c r="Q31" s="38"/>
      <c r="R31" s="38"/>
      <c r="S31" s="38"/>
      <c r="T31" s="38"/>
    </row>
    <row r="32" spans="1:20" ht="17.25" thickTop="1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0" t="s">
        <v>154</v>
      </c>
      <c r="M32" s="41">
        <v>23</v>
      </c>
      <c r="N32" s="47"/>
      <c r="O32" s="38"/>
      <c r="P32" s="38"/>
      <c r="Q32" s="38"/>
      <c r="R32" s="38"/>
      <c r="S32" s="38"/>
      <c r="T32" s="38"/>
    </row>
    <row r="33" spans="1:20" ht="16.5" thickBot="1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2" t="s">
        <v>155</v>
      </c>
      <c r="M33" s="43">
        <v>180</v>
      </c>
      <c r="N33" s="48"/>
      <c r="O33" s="38"/>
      <c r="P33" s="38"/>
      <c r="Q33" s="38"/>
      <c r="R33" s="38"/>
      <c r="S33" s="38"/>
      <c r="T33" s="38"/>
    </row>
    <row r="34" spans="1:20" ht="16.5" thickBo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2" t="s">
        <v>156</v>
      </c>
      <c r="M34" s="44">
        <v>275</v>
      </c>
      <c r="N34" s="48"/>
      <c r="O34" s="38"/>
      <c r="P34" s="38"/>
      <c r="Q34" s="38"/>
      <c r="R34" s="38"/>
      <c r="S34" s="38"/>
      <c r="T34" s="38"/>
    </row>
    <row r="35" spans="1:20" ht="16.5" thickBot="1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2" t="s">
        <v>157</v>
      </c>
      <c r="M35" s="49">
        <v>360</v>
      </c>
      <c r="N35" s="2"/>
      <c r="O35" s="38"/>
      <c r="P35" s="38"/>
      <c r="Q35" s="38"/>
      <c r="R35" s="38"/>
      <c r="S35" s="38"/>
      <c r="T35" s="38"/>
    </row>
    <row r="36" spans="1:20" ht="15.7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50" t="s">
        <v>160</v>
      </c>
      <c r="M36" s="2">
        <v>530</v>
      </c>
      <c r="N36" s="38"/>
      <c r="O36" s="38"/>
      <c r="P36" s="38"/>
      <c r="Q36" s="38"/>
      <c r="R36" s="38"/>
      <c r="S36" s="38"/>
      <c r="T36" s="38"/>
    </row>
    <row r="37" spans="1:20" ht="15.7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0" t="s">
        <v>161</v>
      </c>
      <c r="M37" s="2">
        <v>820</v>
      </c>
      <c r="N37" s="38"/>
      <c r="O37" s="38"/>
      <c r="P37" s="38"/>
      <c r="Q37" s="38"/>
      <c r="R37" s="38"/>
      <c r="S37" s="38"/>
      <c r="T37" s="38"/>
    </row>
    <row r="38" spans="1:20" ht="15.7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50" t="s">
        <v>162</v>
      </c>
      <c r="M38" s="2">
        <v>1500</v>
      </c>
      <c r="N38" s="38"/>
      <c r="O38" s="38"/>
      <c r="P38" s="38"/>
      <c r="Q38" s="38"/>
      <c r="R38" s="38"/>
      <c r="S38" s="38"/>
      <c r="T38" s="38"/>
    </row>
    <row r="39" spans="1:20" ht="15.7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2" sqref="A2:A27"/>
    </sheetView>
  </sheetViews>
  <sheetFormatPr defaultRowHeight="15" x14ac:dyDescent="0.25"/>
  <cols>
    <col min="1" max="1" width="31.140625" customWidth="1"/>
    <col min="2" max="2" width="24" customWidth="1"/>
    <col min="3" max="3" width="18.42578125" customWidth="1"/>
    <col min="4" max="4" width="31.28515625" customWidth="1"/>
    <col min="5" max="5" width="19.140625" customWidth="1"/>
    <col min="6" max="6" width="30.42578125" customWidth="1"/>
    <col min="7" max="7" width="29.5703125" customWidth="1"/>
    <col min="8" max="8" width="29.140625" customWidth="1"/>
    <col min="9" max="9" width="13.5703125" customWidth="1"/>
    <col min="10" max="10" width="21.7109375" customWidth="1"/>
    <col min="11" max="11" width="17.140625" customWidth="1"/>
    <col min="12" max="12" width="24.140625" customWidth="1"/>
    <col min="13" max="13" width="18.7109375" customWidth="1"/>
    <col min="14" max="14" width="54.42578125" customWidth="1"/>
    <col min="15" max="16" width="23.28515625" customWidth="1"/>
    <col min="17" max="17" width="15.42578125" customWidth="1"/>
    <col min="18" max="18" width="19.140625" customWidth="1"/>
    <col min="19" max="19" width="18.28515625" customWidth="1"/>
    <col min="20" max="20" width="39.28515625" customWidth="1"/>
    <col min="21" max="21" width="38.42578125" customWidth="1"/>
    <col min="22" max="22" width="64" customWidth="1"/>
    <col min="23" max="23" width="34.85546875" customWidth="1"/>
  </cols>
  <sheetData>
    <row r="1" spans="1:23" ht="132" customHeight="1" x14ac:dyDescent="0.25">
      <c r="A1" s="3" t="s">
        <v>0</v>
      </c>
      <c r="B1" s="3" t="s">
        <v>10</v>
      </c>
      <c r="C1" s="8" t="s">
        <v>9</v>
      </c>
      <c r="D1" s="4" t="s">
        <v>211</v>
      </c>
      <c r="E1" s="8" t="s">
        <v>11</v>
      </c>
      <c r="F1" s="3" t="s">
        <v>2</v>
      </c>
      <c r="G1" s="4" t="s">
        <v>218</v>
      </c>
      <c r="H1" s="4" t="s">
        <v>26</v>
      </c>
      <c r="I1" s="8" t="s">
        <v>12</v>
      </c>
      <c r="J1" s="4" t="s">
        <v>28</v>
      </c>
      <c r="K1" s="60" t="s">
        <v>213</v>
      </c>
      <c r="L1" s="4" t="s">
        <v>27</v>
      </c>
      <c r="M1" s="7" t="s">
        <v>13</v>
      </c>
      <c r="N1" s="4" t="s">
        <v>29</v>
      </c>
      <c r="O1" s="4" t="s">
        <v>14</v>
      </c>
      <c r="P1" s="60" t="s">
        <v>214</v>
      </c>
      <c r="Q1" s="7" t="s">
        <v>15</v>
      </c>
      <c r="R1" s="7" t="s">
        <v>16</v>
      </c>
      <c r="S1" s="7" t="s">
        <v>17</v>
      </c>
      <c r="T1" s="3" t="s">
        <v>0</v>
      </c>
      <c r="U1" s="6" t="s">
        <v>18</v>
      </c>
      <c r="V1" s="25" t="s">
        <v>163</v>
      </c>
      <c r="W1" s="51"/>
    </row>
    <row r="2" spans="1:23" ht="98.25" customHeight="1" x14ac:dyDescent="0.25">
      <c r="A2" s="38" t="s">
        <v>222</v>
      </c>
      <c r="B2" s="27" t="s">
        <v>24</v>
      </c>
      <c r="C2" s="26">
        <v>30</v>
      </c>
      <c r="D2" s="23">
        <v>0</v>
      </c>
      <c r="E2" s="26">
        <v>100</v>
      </c>
      <c r="F2" s="28" t="s">
        <v>86</v>
      </c>
      <c r="G2" s="29">
        <v>15</v>
      </c>
      <c r="H2" s="30">
        <f t="shared" ref="H2:H27" si="0">100*G2/94</f>
        <v>15.957446808510639</v>
      </c>
      <c r="I2" s="26">
        <v>70</v>
      </c>
      <c r="J2" s="29" t="s">
        <v>85</v>
      </c>
      <c r="K2" s="22">
        <v>0</v>
      </c>
      <c r="L2" s="31">
        <f t="shared" ref="L2:L27" si="1">100*K2/93</f>
        <v>0</v>
      </c>
      <c r="M2" s="26">
        <v>100</v>
      </c>
      <c r="N2" s="29" t="s">
        <v>84</v>
      </c>
      <c r="O2" s="22">
        <v>0</v>
      </c>
      <c r="P2" s="31">
        <f t="shared" ref="P2:P27" si="2">O2*100/93</f>
        <v>0</v>
      </c>
      <c r="Q2" s="26">
        <v>100</v>
      </c>
      <c r="R2" s="23">
        <v>0</v>
      </c>
      <c r="S2" s="23">
        <v>100</v>
      </c>
      <c r="T2" s="21" t="s">
        <v>50</v>
      </c>
      <c r="U2" s="23">
        <f t="shared" ref="U2:U27" si="3">C2+E2*0.5+I2*0.3+M2*0.1+Q2*0.05+R2+S2*0.05</f>
        <v>121</v>
      </c>
      <c r="V2" s="52" t="s">
        <v>210</v>
      </c>
      <c r="W2" s="51"/>
    </row>
    <row r="3" spans="1:23" ht="36" customHeight="1" x14ac:dyDescent="0.25">
      <c r="A3" s="38" t="s">
        <v>223</v>
      </c>
      <c r="B3" s="27" t="s">
        <v>24</v>
      </c>
      <c r="C3" s="26">
        <v>30</v>
      </c>
      <c r="D3" s="23">
        <v>0</v>
      </c>
      <c r="E3" s="26">
        <v>100</v>
      </c>
      <c r="F3" s="28" t="s">
        <v>86</v>
      </c>
      <c r="G3" s="32">
        <v>15</v>
      </c>
      <c r="H3" s="30">
        <f t="shared" si="0"/>
        <v>15.957446808510639</v>
      </c>
      <c r="I3" s="26">
        <v>70</v>
      </c>
      <c r="J3" s="33" t="s">
        <v>43</v>
      </c>
      <c r="K3" s="22">
        <v>9</v>
      </c>
      <c r="L3" s="31">
        <f t="shared" si="1"/>
        <v>9.67741935483871</v>
      </c>
      <c r="M3" s="26">
        <v>80</v>
      </c>
      <c r="N3" s="33" t="s">
        <v>83</v>
      </c>
      <c r="O3" s="22">
        <v>0</v>
      </c>
      <c r="P3" s="31">
        <f t="shared" si="2"/>
        <v>0</v>
      </c>
      <c r="Q3" s="26">
        <v>100</v>
      </c>
      <c r="R3" s="23">
        <v>0</v>
      </c>
      <c r="S3" s="23">
        <v>100</v>
      </c>
      <c r="T3" s="21" t="s">
        <v>51</v>
      </c>
      <c r="U3" s="23">
        <f t="shared" si="3"/>
        <v>119</v>
      </c>
      <c r="V3" s="53" t="s">
        <v>164</v>
      </c>
    </row>
    <row r="4" spans="1:23" ht="33" customHeight="1" x14ac:dyDescent="0.25">
      <c r="A4" s="38" t="s">
        <v>224</v>
      </c>
      <c r="B4" s="27" t="s">
        <v>24</v>
      </c>
      <c r="C4" s="26">
        <v>30</v>
      </c>
      <c r="D4" s="23">
        <v>3</v>
      </c>
      <c r="E4" s="26">
        <v>15</v>
      </c>
      <c r="F4" s="22" t="s">
        <v>37</v>
      </c>
      <c r="G4" s="32">
        <v>7</v>
      </c>
      <c r="H4" s="30">
        <f t="shared" si="0"/>
        <v>7.4468085106382977</v>
      </c>
      <c r="I4" s="26">
        <v>85</v>
      </c>
      <c r="J4" s="23" t="s">
        <v>103</v>
      </c>
      <c r="K4" s="22">
        <v>10</v>
      </c>
      <c r="L4" s="31">
        <f t="shared" si="1"/>
        <v>10.75268817204301</v>
      </c>
      <c r="M4" s="26">
        <v>80</v>
      </c>
      <c r="N4" s="23" t="s">
        <v>82</v>
      </c>
      <c r="O4" s="22">
        <v>0</v>
      </c>
      <c r="P4" s="31">
        <f t="shared" si="2"/>
        <v>0</v>
      </c>
      <c r="Q4" s="26">
        <v>100</v>
      </c>
      <c r="R4" s="23">
        <v>0</v>
      </c>
      <c r="S4" s="23">
        <v>100</v>
      </c>
      <c r="T4" s="21" t="s">
        <v>52</v>
      </c>
      <c r="U4" s="23">
        <f t="shared" si="3"/>
        <v>81</v>
      </c>
      <c r="V4" s="54" t="s">
        <v>200</v>
      </c>
      <c r="W4" s="54" t="s">
        <v>165</v>
      </c>
    </row>
    <row r="5" spans="1:23" ht="32.25" customHeight="1" x14ac:dyDescent="0.25">
      <c r="A5" s="38" t="s">
        <v>225</v>
      </c>
      <c r="B5" s="22" t="s">
        <v>95</v>
      </c>
      <c r="C5" s="26">
        <v>40</v>
      </c>
      <c r="D5" s="23">
        <v>0</v>
      </c>
      <c r="E5" s="26">
        <v>100</v>
      </c>
      <c r="F5" s="22" t="s">
        <v>87</v>
      </c>
      <c r="G5" s="22">
        <v>10</v>
      </c>
      <c r="H5" s="30">
        <f t="shared" si="0"/>
        <v>10.638297872340425</v>
      </c>
      <c r="I5" s="26">
        <v>80</v>
      </c>
      <c r="J5" s="33" t="s">
        <v>45</v>
      </c>
      <c r="K5" s="22">
        <v>1</v>
      </c>
      <c r="L5" s="31">
        <f t="shared" si="1"/>
        <v>1.075268817204301</v>
      </c>
      <c r="M5" s="26">
        <v>95</v>
      </c>
      <c r="N5" s="34" t="s">
        <v>81</v>
      </c>
      <c r="O5" s="22">
        <v>0</v>
      </c>
      <c r="P5" s="31">
        <f t="shared" si="2"/>
        <v>0</v>
      </c>
      <c r="Q5" s="26">
        <v>100</v>
      </c>
      <c r="R5" s="23">
        <v>0</v>
      </c>
      <c r="S5" s="23">
        <v>100</v>
      </c>
      <c r="T5" s="21" t="s">
        <v>46</v>
      </c>
      <c r="U5" s="23">
        <f t="shared" si="3"/>
        <v>133.5</v>
      </c>
      <c r="V5" s="54" t="s">
        <v>201</v>
      </c>
      <c r="W5" s="54" t="s">
        <v>166</v>
      </c>
    </row>
    <row r="6" spans="1:23" ht="30.75" customHeight="1" x14ac:dyDescent="0.25">
      <c r="A6" s="38" t="s">
        <v>226</v>
      </c>
      <c r="B6" s="22" t="s">
        <v>95</v>
      </c>
      <c r="C6" s="26">
        <v>40</v>
      </c>
      <c r="D6" s="23">
        <v>1</v>
      </c>
      <c r="E6" s="26">
        <v>50</v>
      </c>
      <c r="F6" s="22" t="s">
        <v>87</v>
      </c>
      <c r="G6" s="22">
        <v>10</v>
      </c>
      <c r="H6" s="30">
        <f t="shared" si="0"/>
        <v>10.638297872340425</v>
      </c>
      <c r="I6" s="26">
        <v>80</v>
      </c>
      <c r="J6" s="33" t="s">
        <v>45</v>
      </c>
      <c r="K6" s="22">
        <v>1</v>
      </c>
      <c r="L6" s="31">
        <f t="shared" si="1"/>
        <v>1.075268817204301</v>
      </c>
      <c r="M6" s="26">
        <v>95</v>
      </c>
      <c r="N6" s="34" t="s">
        <v>81</v>
      </c>
      <c r="O6" s="22">
        <v>0</v>
      </c>
      <c r="P6" s="31">
        <f t="shared" si="2"/>
        <v>0</v>
      </c>
      <c r="Q6" s="26">
        <v>100</v>
      </c>
      <c r="R6" s="23">
        <v>0</v>
      </c>
      <c r="S6" s="23">
        <v>100</v>
      </c>
      <c r="T6" s="21" t="s">
        <v>47</v>
      </c>
      <c r="U6" s="23">
        <f t="shared" si="3"/>
        <v>108.5</v>
      </c>
      <c r="V6" s="54" t="s">
        <v>203</v>
      </c>
      <c r="W6" s="54" t="s">
        <v>167</v>
      </c>
    </row>
    <row r="7" spans="1:23" ht="30.75" customHeight="1" x14ac:dyDescent="0.25">
      <c r="A7" s="38" t="s">
        <v>227</v>
      </c>
      <c r="B7" s="27" t="s">
        <v>24</v>
      </c>
      <c r="C7" s="26">
        <v>20</v>
      </c>
      <c r="D7" s="23">
        <v>1</v>
      </c>
      <c r="E7" s="26">
        <v>50</v>
      </c>
      <c r="F7" s="22" t="s">
        <v>88</v>
      </c>
      <c r="G7" s="22">
        <v>22</v>
      </c>
      <c r="H7" s="30">
        <f t="shared" si="0"/>
        <v>23.404255319148938</v>
      </c>
      <c r="I7" s="26">
        <v>55</v>
      </c>
      <c r="J7" s="22" t="s">
        <v>104</v>
      </c>
      <c r="K7" s="22">
        <v>8</v>
      </c>
      <c r="L7" s="31">
        <f t="shared" si="1"/>
        <v>8.6021505376344081</v>
      </c>
      <c r="M7" s="26">
        <v>85</v>
      </c>
      <c r="N7" s="34" t="s">
        <v>80</v>
      </c>
      <c r="O7" s="22">
        <v>0</v>
      </c>
      <c r="P7" s="31">
        <f t="shared" si="2"/>
        <v>0</v>
      </c>
      <c r="Q7" s="26">
        <v>100</v>
      </c>
      <c r="R7" s="23">
        <v>0</v>
      </c>
      <c r="S7" s="23">
        <v>100</v>
      </c>
      <c r="T7" s="21" t="s">
        <v>33</v>
      </c>
      <c r="U7" s="23">
        <f t="shared" si="3"/>
        <v>80</v>
      </c>
      <c r="V7" s="54" t="s">
        <v>204</v>
      </c>
      <c r="W7" s="54" t="s">
        <v>168</v>
      </c>
    </row>
    <row r="8" spans="1:23" ht="30" customHeight="1" x14ac:dyDescent="0.25">
      <c r="A8" s="38" t="s">
        <v>228</v>
      </c>
      <c r="B8" s="27" t="s">
        <v>24</v>
      </c>
      <c r="C8" s="26">
        <v>20</v>
      </c>
      <c r="D8" s="23">
        <v>1</v>
      </c>
      <c r="E8" s="26">
        <v>50</v>
      </c>
      <c r="F8" s="22" t="s">
        <v>88</v>
      </c>
      <c r="G8" s="22">
        <v>22</v>
      </c>
      <c r="H8" s="30">
        <f t="shared" si="0"/>
        <v>23.404255319148938</v>
      </c>
      <c r="I8" s="26">
        <v>55</v>
      </c>
      <c r="J8" s="22" t="s">
        <v>42</v>
      </c>
      <c r="K8" s="22">
        <v>9</v>
      </c>
      <c r="L8" s="31">
        <f t="shared" si="1"/>
        <v>9.67741935483871</v>
      </c>
      <c r="M8" s="26">
        <v>80</v>
      </c>
      <c r="N8" s="34" t="s">
        <v>79</v>
      </c>
      <c r="O8" s="22">
        <v>0</v>
      </c>
      <c r="P8" s="31">
        <f t="shared" si="2"/>
        <v>0</v>
      </c>
      <c r="Q8" s="26">
        <v>100</v>
      </c>
      <c r="R8" s="23">
        <v>0</v>
      </c>
      <c r="S8" s="23">
        <v>100</v>
      </c>
      <c r="T8" s="21" t="s">
        <v>34</v>
      </c>
      <c r="U8" s="23">
        <f t="shared" si="3"/>
        <v>79.5</v>
      </c>
      <c r="V8" s="54" t="s">
        <v>205</v>
      </c>
      <c r="W8" s="54" t="s">
        <v>169</v>
      </c>
    </row>
    <row r="9" spans="1:23" ht="29.25" customHeight="1" x14ac:dyDescent="0.25">
      <c r="A9" s="38" t="s">
        <v>229</v>
      </c>
      <c r="B9" s="27" t="s">
        <v>24</v>
      </c>
      <c r="C9" s="26">
        <v>30</v>
      </c>
      <c r="D9" s="22">
        <v>2</v>
      </c>
      <c r="E9" s="26">
        <v>30</v>
      </c>
      <c r="F9" s="22" t="s">
        <v>86</v>
      </c>
      <c r="G9" s="22">
        <v>15</v>
      </c>
      <c r="H9" s="30">
        <f t="shared" si="0"/>
        <v>15.957446808510639</v>
      </c>
      <c r="I9" s="26">
        <v>70</v>
      </c>
      <c r="J9" s="33" t="s">
        <v>42</v>
      </c>
      <c r="K9" s="22">
        <v>9</v>
      </c>
      <c r="L9" s="31">
        <f t="shared" si="1"/>
        <v>9.67741935483871</v>
      </c>
      <c r="M9" s="26">
        <v>80</v>
      </c>
      <c r="N9" s="34" t="s">
        <v>78</v>
      </c>
      <c r="O9" s="22">
        <v>0</v>
      </c>
      <c r="P9" s="31">
        <f t="shared" si="2"/>
        <v>0</v>
      </c>
      <c r="Q9" s="26">
        <v>100</v>
      </c>
      <c r="R9" s="23">
        <v>0</v>
      </c>
      <c r="S9" s="23">
        <v>100</v>
      </c>
      <c r="T9" s="21" t="s">
        <v>53</v>
      </c>
      <c r="U9" s="23">
        <f t="shared" si="3"/>
        <v>84</v>
      </c>
      <c r="V9" s="54" t="s">
        <v>206</v>
      </c>
      <c r="W9" s="54" t="s">
        <v>170</v>
      </c>
    </row>
    <row r="10" spans="1:23" ht="33.75" customHeight="1" x14ac:dyDescent="0.25">
      <c r="A10" s="38" t="s">
        <v>230</v>
      </c>
      <c r="B10" s="23" t="s">
        <v>96</v>
      </c>
      <c r="C10" s="26">
        <v>15</v>
      </c>
      <c r="D10" s="23">
        <v>0</v>
      </c>
      <c r="E10" s="26">
        <v>100</v>
      </c>
      <c r="F10" s="22" t="s">
        <v>3</v>
      </c>
      <c r="G10" s="22">
        <v>2</v>
      </c>
      <c r="H10" s="30">
        <f t="shared" si="0"/>
        <v>2.1276595744680851</v>
      </c>
      <c r="I10" s="26">
        <v>95</v>
      </c>
      <c r="J10" s="22" t="s">
        <v>44</v>
      </c>
      <c r="K10" s="22">
        <v>11</v>
      </c>
      <c r="L10" s="31">
        <f t="shared" si="1"/>
        <v>11.827956989247312</v>
      </c>
      <c r="M10" s="26">
        <v>80</v>
      </c>
      <c r="N10" s="34" t="s">
        <v>77</v>
      </c>
      <c r="O10" s="22">
        <v>0</v>
      </c>
      <c r="P10" s="31">
        <f t="shared" si="2"/>
        <v>0</v>
      </c>
      <c r="Q10" s="26">
        <v>100</v>
      </c>
      <c r="R10" s="23">
        <v>0</v>
      </c>
      <c r="S10" s="23">
        <v>100</v>
      </c>
      <c r="T10" s="21" t="s">
        <v>54</v>
      </c>
      <c r="U10" s="23">
        <f t="shared" si="3"/>
        <v>111.5</v>
      </c>
      <c r="V10" s="54" t="s">
        <v>207</v>
      </c>
      <c r="W10" s="54" t="s">
        <v>171</v>
      </c>
    </row>
    <row r="11" spans="1:23" ht="28.5" customHeight="1" x14ac:dyDescent="0.25">
      <c r="A11" s="38" t="s">
        <v>231</v>
      </c>
      <c r="B11" s="23" t="s">
        <v>24</v>
      </c>
      <c r="C11" s="26">
        <v>30</v>
      </c>
      <c r="D11" s="23">
        <v>0</v>
      </c>
      <c r="E11" s="26">
        <v>100</v>
      </c>
      <c r="F11" s="22" t="s">
        <v>89</v>
      </c>
      <c r="G11" s="22">
        <v>0</v>
      </c>
      <c r="H11" s="30">
        <f t="shared" si="0"/>
        <v>0</v>
      </c>
      <c r="I11" s="26">
        <v>100</v>
      </c>
      <c r="J11" s="22" t="s">
        <v>44</v>
      </c>
      <c r="K11" s="22">
        <v>11</v>
      </c>
      <c r="L11" s="31">
        <f t="shared" si="1"/>
        <v>11.827956989247312</v>
      </c>
      <c r="M11" s="26">
        <v>80</v>
      </c>
      <c r="N11" s="34" t="s">
        <v>77</v>
      </c>
      <c r="O11" s="22">
        <v>0</v>
      </c>
      <c r="P11" s="31">
        <f t="shared" si="2"/>
        <v>0</v>
      </c>
      <c r="Q11" s="26">
        <v>100</v>
      </c>
      <c r="R11" s="23">
        <v>0</v>
      </c>
      <c r="S11" s="23">
        <v>100</v>
      </c>
      <c r="T11" s="21" t="s">
        <v>64</v>
      </c>
      <c r="U11" s="23">
        <f t="shared" si="3"/>
        <v>128</v>
      </c>
      <c r="V11" s="54" t="s">
        <v>208</v>
      </c>
      <c r="W11" s="54" t="s">
        <v>172</v>
      </c>
    </row>
    <row r="12" spans="1:23" ht="26.25" customHeight="1" x14ac:dyDescent="0.25">
      <c r="A12" s="38" t="s">
        <v>232</v>
      </c>
      <c r="B12" s="23" t="s">
        <v>24</v>
      </c>
      <c r="C12" s="26">
        <v>30</v>
      </c>
      <c r="D12" s="23">
        <v>0</v>
      </c>
      <c r="E12" s="26">
        <v>100</v>
      </c>
      <c r="F12" s="22" t="s">
        <v>89</v>
      </c>
      <c r="G12" s="22">
        <v>0</v>
      </c>
      <c r="H12" s="30">
        <f t="shared" si="0"/>
        <v>0</v>
      </c>
      <c r="I12" s="26">
        <v>100</v>
      </c>
      <c r="J12" s="22" t="s">
        <v>44</v>
      </c>
      <c r="K12" s="22">
        <v>11</v>
      </c>
      <c r="L12" s="31">
        <f t="shared" si="1"/>
        <v>11.827956989247312</v>
      </c>
      <c r="M12" s="26">
        <v>80</v>
      </c>
      <c r="N12" s="34" t="s">
        <v>77</v>
      </c>
      <c r="O12" s="22">
        <v>0</v>
      </c>
      <c r="P12" s="31">
        <f t="shared" si="2"/>
        <v>0</v>
      </c>
      <c r="Q12" s="26">
        <v>100</v>
      </c>
      <c r="R12" s="23">
        <v>0</v>
      </c>
      <c r="S12" s="23">
        <v>100</v>
      </c>
      <c r="T12" s="21" t="s">
        <v>63</v>
      </c>
      <c r="U12" s="23">
        <f t="shared" si="3"/>
        <v>128</v>
      </c>
      <c r="V12" s="54" t="s">
        <v>209</v>
      </c>
      <c r="W12" s="54" t="s">
        <v>173</v>
      </c>
    </row>
    <row r="13" spans="1:23" ht="28.5" customHeight="1" x14ac:dyDescent="0.25">
      <c r="A13" s="38" t="s">
        <v>233</v>
      </c>
      <c r="B13" s="23" t="s">
        <v>98</v>
      </c>
      <c r="C13" s="26">
        <v>40</v>
      </c>
      <c r="D13" s="23">
        <v>0</v>
      </c>
      <c r="E13" s="26">
        <v>100</v>
      </c>
      <c r="F13" s="34" t="s">
        <v>90</v>
      </c>
      <c r="G13" s="22">
        <v>1</v>
      </c>
      <c r="H13" s="30">
        <f t="shared" si="0"/>
        <v>1.0638297872340425</v>
      </c>
      <c r="I13" s="26">
        <v>95</v>
      </c>
      <c r="J13" s="22" t="s">
        <v>44</v>
      </c>
      <c r="K13" s="22">
        <v>11</v>
      </c>
      <c r="L13" s="31">
        <f t="shared" si="1"/>
        <v>11.827956989247312</v>
      </c>
      <c r="M13" s="26">
        <v>80</v>
      </c>
      <c r="N13" s="34" t="s">
        <v>77</v>
      </c>
      <c r="O13" s="22">
        <v>0</v>
      </c>
      <c r="P13" s="31">
        <f t="shared" si="2"/>
        <v>0</v>
      </c>
      <c r="Q13" s="26">
        <v>100</v>
      </c>
      <c r="R13" s="23">
        <v>0</v>
      </c>
      <c r="S13" s="23">
        <v>100</v>
      </c>
      <c r="T13" s="21" t="s">
        <v>62</v>
      </c>
      <c r="U13" s="23">
        <f t="shared" si="3"/>
        <v>136.5</v>
      </c>
      <c r="V13" s="55" t="s">
        <v>202</v>
      </c>
    </row>
    <row r="14" spans="1:23" ht="30.75" customHeight="1" x14ac:dyDescent="0.25">
      <c r="A14" s="38" t="s">
        <v>234</v>
      </c>
      <c r="B14" s="22" t="s">
        <v>97</v>
      </c>
      <c r="C14" s="26">
        <v>40</v>
      </c>
      <c r="D14" s="23">
        <v>0</v>
      </c>
      <c r="E14" s="26">
        <v>100</v>
      </c>
      <c r="F14" s="34" t="s">
        <v>90</v>
      </c>
      <c r="G14" s="22">
        <v>1</v>
      </c>
      <c r="H14" s="30">
        <f t="shared" si="0"/>
        <v>1.0638297872340425</v>
      </c>
      <c r="I14" s="26">
        <v>95</v>
      </c>
      <c r="J14" s="22" t="s">
        <v>44</v>
      </c>
      <c r="K14" s="22">
        <v>11</v>
      </c>
      <c r="L14" s="31">
        <f t="shared" si="1"/>
        <v>11.827956989247312</v>
      </c>
      <c r="M14" s="26">
        <v>80</v>
      </c>
      <c r="N14" s="34" t="s">
        <v>77</v>
      </c>
      <c r="O14" s="22">
        <v>0</v>
      </c>
      <c r="P14" s="31">
        <f t="shared" si="2"/>
        <v>0</v>
      </c>
      <c r="Q14" s="26">
        <v>100</v>
      </c>
      <c r="R14" s="23">
        <v>0</v>
      </c>
      <c r="S14" s="23">
        <v>100</v>
      </c>
      <c r="T14" s="21" t="s">
        <v>61</v>
      </c>
      <c r="U14" s="23">
        <f t="shared" si="3"/>
        <v>136.5</v>
      </c>
      <c r="V14" s="56" t="s">
        <v>174</v>
      </c>
    </row>
    <row r="15" spans="1:23" ht="32.25" customHeight="1" x14ac:dyDescent="0.25">
      <c r="A15" s="38" t="s">
        <v>235</v>
      </c>
      <c r="B15" s="22" t="s">
        <v>99</v>
      </c>
      <c r="C15" s="26">
        <v>15</v>
      </c>
      <c r="D15" s="23">
        <v>0</v>
      </c>
      <c r="E15" s="26">
        <v>100</v>
      </c>
      <c r="F15" s="34" t="s">
        <v>91</v>
      </c>
      <c r="G15" s="22">
        <v>0</v>
      </c>
      <c r="H15" s="30">
        <f t="shared" si="0"/>
        <v>0</v>
      </c>
      <c r="I15" s="26">
        <v>100</v>
      </c>
      <c r="J15" s="22" t="s">
        <v>5</v>
      </c>
      <c r="K15" s="22">
        <v>9</v>
      </c>
      <c r="L15" s="31">
        <f t="shared" si="1"/>
        <v>9.67741935483871</v>
      </c>
      <c r="M15" s="26">
        <v>80</v>
      </c>
      <c r="N15" s="34" t="s">
        <v>76</v>
      </c>
      <c r="O15" s="22">
        <v>0</v>
      </c>
      <c r="P15" s="31">
        <f t="shared" si="2"/>
        <v>0</v>
      </c>
      <c r="Q15" s="26">
        <v>100</v>
      </c>
      <c r="R15" s="23">
        <v>0</v>
      </c>
      <c r="S15" s="23">
        <v>100</v>
      </c>
      <c r="T15" s="21" t="s">
        <v>60</v>
      </c>
      <c r="U15" s="23">
        <f t="shared" si="3"/>
        <v>113</v>
      </c>
      <c r="V15" s="54" t="s">
        <v>175</v>
      </c>
    </row>
    <row r="16" spans="1:23" ht="36.75" customHeight="1" x14ac:dyDescent="0.25">
      <c r="A16" s="38" t="s">
        <v>236</v>
      </c>
      <c r="B16" s="22" t="s">
        <v>100</v>
      </c>
      <c r="C16" s="26">
        <v>15</v>
      </c>
      <c r="D16" s="23">
        <v>6</v>
      </c>
      <c r="E16" s="26">
        <v>2.5</v>
      </c>
      <c r="F16" s="22" t="s">
        <v>86</v>
      </c>
      <c r="G16" s="23">
        <v>15</v>
      </c>
      <c r="H16" s="30">
        <f t="shared" si="0"/>
        <v>15.957446808510639</v>
      </c>
      <c r="I16" s="26">
        <v>70</v>
      </c>
      <c r="J16" s="22" t="s">
        <v>68</v>
      </c>
      <c r="K16" s="22">
        <v>1</v>
      </c>
      <c r="L16" s="31">
        <f t="shared" si="1"/>
        <v>1.075268817204301</v>
      </c>
      <c r="M16" s="26">
        <v>95</v>
      </c>
      <c r="N16" s="22" t="s">
        <v>75</v>
      </c>
      <c r="O16" s="22">
        <v>0</v>
      </c>
      <c r="P16" s="31">
        <f t="shared" si="2"/>
        <v>0</v>
      </c>
      <c r="Q16" s="26">
        <v>100</v>
      </c>
      <c r="R16" s="23">
        <v>0</v>
      </c>
      <c r="S16" s="23">
        <v>100</v>
      </c>
      <c r="T16" s="21" t="s">
        <v>59</v>
      </c>
      <c r="U16" s="23">
        <f t="shared" si="3"/>
        <v>56.75</v>
      </c>
      <c r="V16" s="54" t="s">
        <v>176</v>
      </c>
    </row>
    <row r="17" spans="1:23" ht="35.25" customHeight="1" x14ac:dyDescent="0.25">
      <c r="A17" s="38" t="s">
        <v>237</v>
      </c>
      <c r="B17" s="23" t="s">
        <v>24</v>
      </c>
      <c r="C17" s="26">
        <v>30</v>
      </c>
      <c r="D17" s="23">
        <v>1</v>
      </c>
      <c r="E17" s="26">
        <v>50</v>
      </c>
      <c r="F17" s="22" t="s">
        <v>92</v>
      </c>
      <c r="G17" s="23">
        <v>11</v>
      </c>
      <c r="H17" s="30">
        <f t="shared" si="0"/>
        <v>11.702127659574469</v>
      </c>
      <c r="I17" s="26">
        <v>80</v>
      </c>
      <c r="J17" s="22" t="s">
        <v>105</v>
      </c>
      <c r="K17" s="22">
        <v>6</v>
      </c>
      <c r="L17" s="31">
        <f t="shared" si="1"/>
        <v>6.4516129032258061</v>
      </c>
      <c r="M17" s="26">
        <v>85</v>
      </c>
      <c r="N17" s="22" t="s">
        <v>74</v>
      </c>
      <c r="O17" s="22">
        <v>2</v>
      </c>
      <c r="P17" s="31">
        <f t="shared" si="2"/>
        <v>2.150537634408602</v>
      </c>
      <c r="Q17" s="26">
        <v>95</v>
      </c>
      <c r="R17" s="23">
        <v>0</v>
      </c>
      <c r="S17" s="23">
        <v>100</v>
      </c>
      <c r="T17" s="21" t="s">
        <v>48</v>
      </c>
      <c r="U17" s="23">
        <f t="shared" si="3"/>
        <v>97.25</v>
      </c>
      <c r="V17" s="54" t="s">
        <v>177</v>
      </c>
    </row>
    <row r="18" spans="1:23" ht="37.5" customHeight="1" x14ac:dyDescent="0.25">
      <c r="A18" s="38" t="s">
        <v>238</v>
      </c>
      <c r="B18" s="22" t="s">
        <v>101</v>
      </c>
      <c r="C18" s="26">
        <v>40</v>
      </c>
      <c r="D18" s="23">
        <v>0</v>
      </c>
      <c r="E18" s="26">
        <v>100</v>
      </c>
      <c r="F18" s="22" t="s">
        <v>93</v>
      </c>
      <c r="G18" s="23">
        <v>1</v>
      </c>
      <c r="H18" s="30">
        <f t="shared" si="0"/>
        <v>1.0638297872340425</v>
      </c>
      <c r="I18" s="26">
        <v>95</v>
      </c>
      <c r="J18" s="22" t="s">
        <v>68</v>
      </c>
      <c r="K18" s="22">
        <v>1</v>
      </c>
      <c r="L18" s="31">
        <f t="shared" si="1"/>
        <v>1.075268817204301</v>
      </c>
      <c r="M18" s="26">
        <v>95</v>
      </c>
      <c r="N18" s="22" t="s">
        <v>67</v>
      </c>
      <c r="O18" s="22">
        <v>0</v>
      </c>
      <c r="P18" s="31">
        <f t="shared" si="2"/>
        <v>0</v>
      </c>
      <c r="Q18" s="26">
        <v>100</v>
      </c>
      <c r="R18" s="23">
        <v>0</v>
      </c>
      <c r="S18" s="23">
        <v>100</v>
      </c>
      <c r="T18" s="21" t="s">
        <v>56</v>
      </c>
      <c r="U18" s="23">
        <f t="shared" si="3"/>
        <v>138</v>
      </c>
      <c r="V18" s="57"/>
    </row>
    <row r="19" spans="1:23" ht="30.75" customHeight="1" x14ac:dyDescent="0.25">
      <c r="A19" s="38" t="s">
        <v>239</v>
      </c>
      <c r="B19" s="22" t="s">
        <v>100</v>
      </c>
      <c r="C19" s="26">
        <v>30</v>
      </c>
      <c r="D19" s="23">
        <v>0</v>
      </c>
      <c r="E19" s="26">
        <v>100</v>
      </c>
      <c r="F19" s="22" t="s">
        <v>3</v>
      </c>
      <c r="G19" s="23">
        <v>2</v>
      </c>
      <c r="H19" s="30">
        <f t="shared" si="0"/>
        <v>2.1276595744680851</v>
      </c>
      <c r="I19" s="26">
        <v>95</v>
      </c>
      <c r="J19" s="22" t="s">
        <v>106</v>
      </c>
      <c r="K19" s="22">
        <v>0</v>
      </c>
      <c r="L19" s="31">
        <f t="shared" si="1"/>
        <v>0</v>
      </c>
      <c r="M19" s="26">
        <v>100</v>
      </c>
      <c r="N19" s="22" t="s">
        <v>73</v>
      </c>
      <c r="O19" s="22">
        <v>0</v>
      </c>
      <c r="P19" s="31">
        <f t="shared" si="2"/>
        <v>0</v>
      </c>
      <c r="Q19" s="26">
        <v>100</v>
      </c>
      <c r="R19" s="23">
        <v>0</v>
      </c>
      <c r="S19" s="23">
        <v>100</v>
      </c>
      <c r="T19" s="21" t="s">
        <v>58</v>
      </c>
      <c r="U19" s="23">
        <f t="shared" si="3"/>
        <v>128.5</v>
      </c>
      <c r="V19" s="54" t="s">
        <v>178</v>
      </c>
    </row>
    <row r="20" spans="1:23" ht="36.75" customHeight="1" x14ac:dyDescent="0.25">
      <c r="A20" s="38" t="s">
        <v>240</v>
      </c>
      <c r="B20" s="22" t="s">
        <v>40</v>
      </c>
      <c r="C20" s="26">
        <v>40</v>
      </c>
      <c r="D20" s="23">
        <v>0</v>
      </c>
      <c r="E20" s="26">
        <v>100</v>
      </c>
      <c r="F20" s="22" t="s">
        <v>86</v>
      </c>
      <c r="G20" s="23">
        <v>15</v>
      </c>
      <c r="H20" s="30">
        <f t="shared" si="0"/>
        <v>15.957446808510639</v>
      </c>
      <c r="I20" s="26">
        <v>70</v>
      </c>
      <c r="J20" s="22" t="s">
        <v>43</v>
      </c>
      <c r="K20" s="22">
        <v>9</v>
      </c>
      <c r="L20" s="31">
        <f t="shared" si="1"/>
        <v>9.67741935483871</v>
      </c>
      <c r="M20" s="26">
        <v>80</v>
      </c>
      <c r="N20" s="22" t="s">
        <v>31</v>
      </c>
      <c r="O20" s="22">
        <v>1</v>
      </c>
      <c r="P20" s="31">
        <f t="shared" si="2"/>
        <v>1.075268817204301</v>
      </c>
      <c r="Q20" s="26">
        <v>95</v>
      </c>
      <c r="R20" s="23">
        <v>0</v>
      </c>
      <c r="S20" s="23">
        <v>100</v>
      </c>
      <c r="T20" s="21" t="s">
        <v>35</v>
      </c>
      <c r="U20" s="23">
        <f t="shared" si="3"/>
        <v>128.75</v>
      </c>
      <c r="V20" s="54" t="s">
        <v>179</v>
      </c>
    </row>
    <row r="21" spans="1:23" ht="29.25" customHeight="1" x14ac:dyDescent="0.25">
      <c r="A21" s="38" t="s">
        <v>241</v>
      </c>
      <c r="B21" s="23" t="s">
        <v>24</v>
      </c>
      <c r="C21" s="26">
        <v>20</v>
      </c>
      <c r="D21" s="23">
        <v>3</v>
      </c>
      <c r="E21" s="26">
        <v>15</v>
      </c>
      <c r="F21" s="22" t="s">
        <v>88</v>
      </c>
      <c r="G21" s="23">
        <v>22</v>
      </c>
      <c r="H21" s="30">
        <f t="shared" si="0"/>
        <v>23.404255319148938</v>
      </c>
      <c r="I21" s="26">
        <v>55</v>
      </c>
      <c r="J21" s="22" t="s">
        <v>107</v>
      </c>
      <c r="K21" s="22">
        <v>1</v>
      </c>
      <c r="L21" s="31">
        <f t="shared" si="1"/>
        <v>1.075268817204301</v>
      </c>
      <c r="M21" s="26">
        <v>95</v>
      </c>
      <c r="N21" s="22" t="s">
        <v>72</v>
      </c>
      <c r="O21" s="22">
        <v>0</v>
      </c>
      <c r="P21" s="31">
        <f t="shared" si="2"/>
        <v>0</v>
      </c>
      <c r="Q21" s="26">
        <v>100</v>
      </c>
      <c r="R21" s="22">
        <v>-10</v>
      </c>
      <c r="S21" s="23">
        <v>100</v>
      </c>
      <c r="T21" s="21" t="s">
        <v>32</v>
      </c>
      <c r="U21" s="23">
        <f t="shared" si="3"/>
        <v>53.5</v>
      </c>
      <c r="V21" s="54" t="s">
        <v>180</v>
      </c>
    </row>
    <row r="22" spans="1:23" ht="35.25" customHeight="1" x14ac:dyDescent="0.25">
      <c r="A22" s="38" t="s">
        <v>242</v>
      </c>
      <c r="B22" s="23" t="s">
        <v>24</v>
      </c>
      <c r="C22" s="26">
        <v>20</v>
      </c>
      <c r="D22" s="23">
        <v>1</v>
      </c>
      <c r="E22" s="26">
        <v>50</v>
      </c>
      <c r="F22" s="22" t="s">
        <v>88</v>
      </c>
      <c r="G22" s="23">
        <v>22</v>
      </c>
      <c r="H22" s="30">
        <f t="shared" si="0"/>
        <v>23.404255319148938</v>
      </c>
      <c r="I22" s="26">
        <v>55</v>
      </c>
      <c r="J22" s="22" t="s">
        <v>108</v>
      </c>
      <c r="K22" s="22">
        <v>3</v>
      </c>
      <c r="L22" s="31">
        <f t="shared" si="1"/>
        <v>3.225806451612903</v>
      </c>
      <c r="M22" s="26">
        <v>90</v>
      </c>
      <c r="N22" s="22" t="s">
        <v>71</v>
      </c>
      <c r="O22" s="22">
        <v>1</v>
      </c>
      <c r="P22" s="31">
        <f t="shared" si="2"/>
        <v>1.075268817204301</v>
      </c>
      <c r="Q22" s="26">
        <v>95</v>
      </c>
      <c r="R22" s="22">
        <v>0</v>
      </c>
      <c r="S22" s="23">
        <v>100</v>
      </c>
      <c r="T22" s="21" t="s">
        <v>36</v>
      </c>
      <c r="U22" s="23">
        <f t="shared" si="3"/>
        <v>80.25</v>
      </c>
      <c r="V22" s="54" t="s">
        <v>181</v>
      </c>
    </row>
    <row r="23" spans="1:23" ht="28.5" customHeight="1" x14ac:dyDescent="0.25">
      <c r="A23" s="38" t="s">
        <v>243</v>
      </c>
      <c r="B23" s="23" t="s">
        <v>24</v>
      </c>
      <c r="C23" s="26">
        <v>30</v>
      </c>
      <c r="D23" s="23">
        <v>2</v>
      </c>
      <c r="E23" s="26">
        <v>30</v>
      </c>
      <c r="F23" s="22" t="s">
        <v>92</v>
      </c>
      <c r="G23" s="23">
        <v>11</v>
      </c>
      <c r="H23" s="30">
        <f t="shared" si="0"/>
        <v>11.702127659574469</v>
      </c>
      <c r="I23" s="26">
        <v>80</v>
      </c>
      <c r="J23" s="22" t="s">
        <v>103</v>
      </c>
      <c r="K23" s="22">
        <v>10</v>
      </c>
      <c r="L23" s="31">
        <f t="shared" si="1"/>
        <v>10.75268817204301</v>
      </c>
      <c r="M23" s="26">
        <v>80</v>
      </c>
      <c r="N23" s="22" t="s">
        <v>70</v>
      </c>
      <c r="O23" s="22">
        <v>1</v>
      </c>
      <c r="P23" s="31">
        <f t="shared" si="2"/>
        <v>1.075268817204301</v>
      </c>
      <c r="Q23" s="26">
        <v>95</v>
      </c>
      <c r="R23" s="22">
        <v>0</v>
      </c>
      <c r="S23" s="23">
        <v>100</v>
      </c>
      <c r="T23" s="21" t="s">
        <v>57</v>
      </c>
      <c r="U23" s="23">
        <f t="shared" si="3"/>
        <v>86.75</v>
      </c>
      <c r="V23" s="54" t="s">
        <v>182</v>
      </c>
      <c r="W23" s="54"/>
    </row>
    <row r="24" spans="1:23" ht="31.5" customHeight="1" x14ac:dyDescent="0.25">
      <c r="A24" s="38" t="s">
        <v>244</v>
      </c>
      <c r="B24" s="23" t="s">
        <v>24</v>
      </c>
      <c r="C24" s="26">
        <v>30</v>
      </c>
      <c r="D24" s="23">
        <v>0</v>
      </c>
      <c r="E24" s="26">
        <v>100</v>
      </c>
      <c r="F24" s="22" t="s">
        <v>92</v>
      </c>
      <c r="G24" s="23">
        <v>11</v>
      </c>
      <c r="H24" s="30">
        <f t="shared" si="0"/>
        <v>11.702127659574469</v>
      </c>
      <c r="I24" s="26">
        <v>80</v>
      </c>
      <c r="J24" s="22" t="s">
        <v>42</v>
      </c>
      <c r="K24" s="22">
        <v>9</v>
      </c>
      <c r="L24" s="31">
        <f t="shared" si="1"/>
        <v>9.67741935483871</v>
      </c>
      <c r="M24" s="26">
        <v>80</v>
      </c>
      <c r="N24" s="22" t="s">
        <v>69</v>
      </c>
      <c r="O24" s="22">
        <v>0</v>
      </c>
      <c r="P24" s="31">
        <f t="shared" si="2"/>
        <v>0</v>
      </c>
      <c r="Q24" s="26">
        <v>100</v>
      </c>
      <c r="R24" s="22">
        <v>0</v>
      </c>
      <c r="S24" s="23">
        <v>100</v>
      </c>
      <c r="T24" s="21" t="s">
        <v>49</v>
      </c>
      <c r="U24" s="23">
        <f t="shared" si="3"/>
        <v>122</v>
      </c>
      <c r="V24" s="54" t="s">
        <v>183</v>
      </c>
      <c r="W24" s="54" t="s">
        <v>184</v>
      </c>
    </row>
    <row r="25" spans="1:23" ht="24.75" customHeight="1" x14ac:dyDescent="0.25">
      <c r="A25" s="38" t="s">
        <v>245</v>
      </c>
      <c r="B25" s="23" t="s">
        <v>102</v>
      </c>
      <c r="C25" s="26">
        <v>40</v>
      </c>
      <c r="D25" s="23">
        <v>0</v>
      </c>
      <c r="E25" s="26">
        <v>100</v>
      </c>
      <c r="F25" s="22" t="s">
        <v>94</v>
      </c>
      <c r="G25" s="23">
        <v>1</v>
      </c>
      <c r="H25" s="30">
        <f t="shared" si="0"/>
        <v>1.0638297872340425</v>
      </c>
      <c r="I25" s="26">
        <v>95</v>
      </c>
      <c r="J25" s="22" t="s">
        <v>68</v>
      </c>
      <c r="K25" s="22">
        <v>1</v>
      </c>
      <c r="L25" s="31">
        <f t="shared" si="1"/>
        <v>1.075268817204301</v>
      </c>
      <c r="M25" s="26">
        <v>95</v>
      </c>
      <c r="N25" s="22" t="s">
        <v>65</v>
      </c>
      <c r="O25" s="22">
        <v>0</v>
      </c>
      <c r="P25" s="31">
        <f t="shared" si="2"/>
        <v>0</v>
      </c>
      <c r="Q25" s="26">
        <v>100</v>
      </c>
      <c r="R25" s="22">
        <v>0</v>
      </c>
      <c r="S25" s="23">
        <v>100</v>
      </c>
      <c r="T25" s="21" t="s">
        <v>55</v>
      </c>
      <c r="U25" s="23">
        <f t="shared" si="3"/>
        <v>138</v>
      </c>
      <c r="V25" s="54" t="s">
        <v>185</v>
      </c>
      <c r="W25" s="54"/>
    </row>
    <row r="26" spans="1:23" ht="35.25" customHeight="1" x14ac:dyDescent="0.25">
      <c r="A26" s="38" t="s">
        <v>246</v>
      </c>
      <c r="B26" s="23" t="s">
        <v>41</v>
      </c>
      <c r="C26" s="26">
        <v>15</v>
      </c>
      <c r="D26" s="23">
        <v>1</v>
      </c>
      <c r="E26" s="26">
        <v>50</v>
      </c>
      <c r="F26" s="22" t="s">
        <v>3</v>
      </c>
      <c r="G26" s="23">
        <v>2</v>
      </c>
      <c r="H26" s="30">
        <f t="shared" si="0"/>
        <v>2.1276595744680851</v>
      </c>
      <c r="I26" s="26">
        <v>95</v>
      </c>
      <c r="J26" s="22" t="s">
        <v>107</v>
      </c>
      <c r="K26" s="22">
        <v>1</v>
      </c>
      <c r="L26" s="31">
        <f t="shared" si="1"/>
        <v>1.075268817204301</v>
      </c>
      <c r="M26" s="26">
        <v>95</v>
      </c>
      <c r="N26" s="22" t="s">
        <v>39</v>
      </c>
      <c r="O26" s="22">
        <v>0</v>
      </c>
      <c r="P26" s="31">
        <f t="shared" si="2"/>
        <v>0</v>
      </c>
      <c r="Q26" s="26">
        <v>100</v>
      </c>
      <c r="R26" s="22">
        <v>-10</v>
      </c>
      <c r="S26" s="23">
        <v>100</v>
      </c>
      <c r="T26" s="21" t="s">
        <v>38</v>
      </c>
      <c r="U26" s="23">
        <f t="shared" si="3"/>
        <v>78</v>
      </c>
      <c r="V26" s="56" t="s">
        <v>186</v>
      </c>
      <c r="W26" s="54"/>
    </row>
    <row r="27" spans="1:23" ht="24.75" customHeight="1" x14ac:dyDescent="0.25">
      <c r="A27" s="38" t="s">
        <v>247</v>
      </c>
      <c r="B27" s="23" t="s">
        <v>24</v>
      </c>
      <c r="C27" s="26">
        <v>20</v>
      </c>
      <c r="D27" s="23">
        <v>1</v>
      </c>
      <c r="E27" s="26">
        <v>50</v>
      </c>
      <c r="F27" s="22" t="s">
        <v>88</v>
      </c>
      <c r="G27" s="23">
        <v>22</v>
      </c>
      <c r="H27" s="30">
        <f t="shared" si="0"/>
        <v>23.404255319148938</v>
      </c>
      <c r="I27" s="26">
        <v>55</v>
      </c>
      <c r="J27" s="22" t="s">
        <v>103</v>
      </c>
      <c r="K27" s="22">
        <v>10</v>
      </c>
      <c r="L27" s="31">
        <f t="shared" si="1"/>
        <v>10.75268817204301</v>
      </c>
      <c r="M27" s="26">
        <v>80</v>
      </c>
      <c r="N27" s="22" t="s">
        <v>66</v>
      </c>
      <c r="O27" s="22">
        <v>0</v>
      </c>
      <c r="P27" s="31">
        <f t="shared" si="2"/>
        <v>0</v>
      </c>
      <c r="Q27" s="26">
        <v>100</v>
      </c>
      <c r="R27" s="22">
        <v>0</v>
      </c>
      <c r="S27" s="23">
        <v>100</v>
      </c>
      <c r="T27" s="21" t="s">
        <v>30</v>
      </c>
      <c r="U27" s="23">
        <f t="shared" si="3"/>
        <v>79.5</v>
      </c>
      <c r="V27" s="54" t="s">
        <v>187</v>
      </c>
      <c r="W27" s="54"/>
    </row>
    <row r="28" spans="1:23" ht="15.75" x14ac:dyDescent="0.25">
      <c r="H28" s="30"/>
      <c r="L28" s="31"/>
      <c r="P28" s="31"/>
      <c r="V28" s="54" t="s">
        <v>188</v>
      </c>
      <c r="W28" s="54"/>
    </row>
    <row r="29" spans="1:23" ht="70.5" customHeight="1" x14ac:dyDescent="0.25">
      <c r="A29" s="58" t="s">
        <v>216</v>
      </c>
      <c r="B29" s="61">
        <v>94</v>
      </c>
      <c r="D29" s="58" t="s">
        <v>212</v>
      </c>
      <c r="E29" s="59" t="s">
        <v>215</v>
      </c>
      <c r="G29" s="58" t="s">
        <v>212</v>
      </c>
      <c r="H29" s="30"/>
      <c r="K29" s="59" t="s">
        <v>215</v>
      </c>
      <c r="L29" s="31" t="e">
        <f t="shared" ref="L29:L39" si="4">100*K29/93</f>
        <v>#VALUE!</v>
      </c>
      <c r="P29" s="22"/>
      <c r="V29" s="54" t="s">
        <v>189</v>
      </c>
      <c r="W29" s="54"/>
    </row>
    <row r="30" spans="1:23" ht="54" customHeight="1" x14ac:dyDescent="0.25">
      <c r="A30" s="62" t="s">
        <v>217</v>
      </c>
      <c r="B30" s="63">
        <v>93</v>
      </c>
      <c r="H30" s="30"/>
      <c r="L30" s="31">
        <f t="shared" si="4"/>
        <v>0</v>
      </c>
      <c r="P30" s="22"/>
      <c r="V30" s="54" t="s">
        <v>190</v>
      </c>
      <c r="W30" s="54"/>
    </row>
    <row r="31" spans="1:23" ht="15.75" x14ac:dyDescent="0.25">
      <c r="H31" s="30"/>
      <c r="L31" s="31">
        <f t="shared" si="4"/>
        <v>0</v>
      </c>
      <c r="P31" s="22"/>
      <c r="V31" s="54" t="s">
        <v>191</v>
      </c>
      <c r="W31" s="54"/>
    </row>
    <row r="32" spans="1:23" ht="15.75" x14ac:dyDescent="0.25">
      <c r="H32" s="30"/>
      <c r="L32" s="31">
        <f t="shared" si="4"/>
        <v>0</v>
      </c>
      <c r="P32" s="22"/>
      <c r="V32" s="54" t="s">
        <v>192</v>
      </c>
      <c r="W32" s="54"/>
    </row>
    <row r="33" spans="8:23" ht="15.75" x14ac:dyDescent="0.25">
      <c r="H33" s="30"/>
      <c r="L33" s="31">
        <f t="shared" si="4"/>
        <v>0</v>
      </c>
      <c r="P33" s="22"/>
      <c r="V33" s="54" t="s">
        <v>193</v>
      </c>
      <c r="W33" s="54"/>
    </row>
    <row r="34" spans="8:23" ht="15.75" x14ac:dyDescent="0.25">
      <c r="H34" s="30"/>
      <c r="L34" s="31">
        <f t="shared" si="4"/>
        <v>0</v>
      </c>
      <c r="P34" s="22"/>
      <c r="V34" s="54" t="s">
        <v>194</v>
      </c>
      <c r="W34" s="54"/>
    </row>
    <row r="35" spans="8:23" ht="15.75" x14ac:dyDescent="0.25">
      <c r="H35" s="30"/>
      <c r="L35" s="31">
        <f t="shared" si="4"/>
        <v>0</v>
      </c>
      <c r="P35" s="22"/>
      <c r="V35" s="54" t="s">
        <v>195</v>
      </c>
      <c r="W35" s="54"/>
    </row>
    <row r="36" spans="8:23" ht="15.75" x14ac:dyDescent="0.25">
      <c r="H36" s="30"/>
      <c r="L36" s="31">
        <f t="shared" si="4"/>
        <v>0</v>
      </c>
      <c r="P36" s="22"/>
      <c r="V36" s="54" t="s">
        <v>196</v>
      </c>
      <c r="W36" s="54"/>
    </row>
    <row r="37" spans="8:23" ht="15.75" x14ac:dyDescent="0.25">
      <c r="H37" s="30"/>
      <c r="L37" s="31">
        <f t="shared" si="4"/>
        <v>0</v>
      </c>
      <c r="P37" s="22"/>
      <c r="V37" s="54" t="s">
        <v>197</v>
      </c>
      <c r="W37" s="54"/>
    </row>
    <row r="38" spans="8:23" ht="15.75" x14ac:dyDescent="0.25">
      <c r="H38" s="30"/>
      <c r="L38" s="31">
        <f t="shared" si="4"/>
        <v>0</v>
      </c>
      <c r="P38" s="22"/>
      <c r="V38" s="54" t="s">
        <v>198</v>
      </c>
      <c r="W38" s="54"/>
    </row>
    <row r="39" spans="8:23" ht="15.75" x14ac:dyDescent="0.25">
      <c r="H39" s="30"/>
      <c r="L39" s="31">
        <f t="shared" si="4"/>
        <v>0</v>
      </c>
      <c r="P39" s="22"/>
      <c r="V39" s="54" t="s">
        <v>199</v>
      </c>
      <c r="W39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F2" sqref="F2"/>
    </sheetView>
  </sheetViews>
  <sheetFormatPr defaultRowHeight="15" x14ac:dyDescent="0.25"/>
  <cols>
    <col min="2" max="2" width="30.5703125" customWidth="1"/>
    <col min="3" max="3" width="23.140625" customWidth="1"/>
    <col min="4" max="4" width="35.28515625" customWidth="1"/>
    <col min="5" max="5" width="64.7109375" customWidth="1"/>
    <col min="6" max="6" width="49.28515625" customWidth="1"/>
    <col min="7" max="7" width="27" customWidth="1"/>
    <col min="8" max="8" width="28.85546875" customWidth="1"/>
    <col min="9" max="9" width="9.140625" hidden="1" customWidth="1"/>
    <col min="10" max="10" width="17.42578125" customWidth="1"/>
  </cols>
  <sheetData>
    <row r="1" spans="1:7" ht="51" customHeight="1" x14ac:dyDescent="0.25">
      <c r="B1" s="3" t="s">
        <v>0</v>
      </c>
      <c r="C1" s="6" t="s">
        <v>18</v>
      </c>
      <c r="D1" s="3" t="s">
        <v>21</v>
      </c>
      <c r="E1" s="24" t="s">
        <v>150</v>
      </c>
      <c r="F1" s="69" t="s">
        <v>248</v>
      </c>
    </row>
    <row r="2" spans="1:7" ht="75.75" customHeight="1" x14ac:dyDescent="0.25">
      <c r="B2" s="68" t="s">
        <v>245</v>
      </c>
      <c r="C2" s="67">
        <v>138</v>
      </c>
      <c r="D2" s="67">
        <v>1157</v>
      </c>
      <c r="E2" s="67">
        <v>1157</v>
      </c>
      <c r="F2" s="70" t="s">
        <v>249</v>
      </c>
    </row>
    <row r="3" spans="1:7" ht="51" customHeight="1" x14ac:dyDescent="0.25">
      <c r="B3" s="68" t="s">
        <v>238</v>
      </c>
      <c r="C3" s="67">
        <v>138</v>
      </c>
      <c r="D3" s="67">
        <v>1157</v>
      </c>
      <c r="E3" s="67">
        <v>1157</v>
      </c>
      <c r="F3" s="64" t="s">
        <v>219</v>
      </c>
      <c r="G3" s="66">
        <v>6000</v>
      </c>
    </row>
    <row r="4" spans="1:7" ht="51" customHeight="1" x14ac:dyDescent="0.25">
      <c r="B4" s="68" t="s">
        <v>234</v>
      </c>
      <c r="C4" s="67">
        <v>136.5</v>
      </c>
      <c r="D4" s="67">
        <v>1283</v>
      </c>
      <c r="E4" s="67">
        <v>1283</v>
      </c>
      <c r="F4" s="64" t="s">
        <v>220</v>
      </c>
      <c r="G4" s="65">
        <v>289</v>
      </c>
    </row>
    <row r="5" spans="1:7" ht="51" customHeight="1" x14ac:dyDescent="0.25">
      <c r="B5" s="68" t="s">
        <v>233</v>
      </c>
      <c r="C5" s="67">
        <v>136.5</v>
      </c>
      <c r="D5" s="67">
        <v>1283</v>
      </c>
      <c r="E5" s="67">
        <v>1283</v>
      </c>
    </row>
    <row r="6" spans="1:7" ht="51" customHeight="1" x14ac:dyDescent="0.25">
      <c r="B6" s="68" t="s">
        <v>225</v>
      </c>
      <c r="C6" s="67">
        <v>133.5</v>
      </c>
      <c r="D6" s="67">
        <v>1409</v>
      </c>
      <c r="E6" s="67">
        <v>1409</v>
      </c>
    </row>
    <row r="7" spans="1:7" ht="45" customHeight="1" x14ac:dyDescent="0.25">
      <c r="B7" s="38" t="s">
        <v>240</v>
      </c>
      <c r="C7" s="22">
        <v>128.65</v>
      </c>
      <c r="D7" s="22">
        <v>1031</v>
      </c>
      <c r="E7" s="24" t="s">
        <v>221</v>
      </c>
    </row>
    <row r="8" spans="1:7" ht="43.5" customHeight="1" x14ac:dyDescent="0.25">
      <c r="B8" s="38" t="s">
        <v>239</v>
      </c>
      <c r="C8" s="22">
        <v>128.5</v>
      </c>
      <c r="D8" s="22">
        <v>1283</v>
      </c>
      <c r="E8" s="24" t="s">
        <v>221</v>
      </c>
    </row>
    <row r="9" spans="1:7" ht="45.75" customHeight="1" x14ac:dyDescent="0.25">
      <c r="B9" s="38" t="s">
        <v>232</v>
      </c>
      <c r="C9" s="22">
        <v>128</v>
      </c>
      <c r="D9" s="22">
        <v>1283</v>
      </c>
      <c r="E9" s="24" t="s">
        <v>221</v>
      </c>
    </row>
    <row r="10" spans="1:7" ht="36" customHeight="1" x14ac:dyDescent="0.25">
      <c r="B10" s="38" t="s">
        <v>231</v>
      </c>
      <c r="C10" s="22">
        <v>128</v>
      </c>
      <c r="D10" s="23">
        <v>1283</v>
      </c>
      <c r="E10" s="24" t="s">
        <v>221</v>
      </c>
    </row>
    <row r="11" spans="1:7" ht="51" customHeight="1" x14ac:dyDescent="0.25">
      <c r="B11" s="38" t="s">
        <v>244</v>
      </c>
      <c r="C11" s="22">
        <v>122</v>
      </c>
      <c r="D11" s="22">
        <v>1283</v>
      </c>
      <c r="E11" s="24" t="s">
        <v>221</v>
      </c>
    </row>
    <row r="12" spans="1:7" ht="51" customHeight="1" x14ac:dyDescent="0.25">
      <c r="B12" s="38" t="s">
        <v>222</v>
      </c>
      <c r="C12" s="22">
        <v>121</v>
      </c>
      <c r="D12" s="23">
        <v>1792</v>
      </c>
      <c r="E12" s="24" t="s">
        <v>221</v>
      </c>
    </row>
    <row r="13" spans="1:7" ht="43.5" customHeight="1" x14ac:dyDescent="0.25">
      <c r="A13" s="5"/>
      <c r="B13" s="38" t="s">
        <v>223</v>
      </c>
      <c r="C13" s="22">
        <v>119</v>
      </c>
      <c r="D13" s="23">
        <v>1157</v>
      </c>
      <c r="E13" s="24" t="s">
        <v>221</v>
      </c>
      <c r="F13" s="5"/>
      <c r="G13" s="2"/>
    </row>
    <row r="14" spans="1:7" ht="39" customHeight="1" x14ac:dyDescent="0.25">
      <c r="A14" s="1"/>
      <c r="B14" s="38" t="s">
        <v>235</v>
      </c>
      <c r="C14" s="22">
        <v>113</v>
      </c>
      <c r="D14" s="22">
        <v>1283</v>
      </c>
      <c r="E14" s="24" t="s">
        <v>221</v>
      </c>
      <c r="F14" s="11"/>
      <c r="G14" s="2"/>
    </row>
    <row r="15" spans="1:7" ht="31.5" customHeight="1" x14ac:dyDescent="0.25">
      <c r="A15" s="1"/>
      <c r="B15" s="38" t="s">
        <v>230</v>
      </c>
      <c r="C15" s="22">
        <v>111.5</v>
      </c>
      <c r="D15" s="23">
        <v>1283</v>
      </c>
      <c r="E15" s="24" t="s">
        <v>221</v>
      </c>
      <c r="F15" s="11"/>
      <c r="G15" s="2"/>
    </row>
    <row r="16" spans="1:7" ht="31.5" customHeight="1" x14ac:dyDescent="0.25">
      <c r="A16" s="1"/>
      <c r="B16" s="38" t="s">
        <v>226</v>
      </c>
      <c r="C16" s="22">
        <v>108.5</v>
      </c>
      <c r="D16" s="23">
        <v>1409</v>
      </c>
      <c r="E16" s="24" t="s">
        <v>221</v>
      </c>
      <c r="F16" s="11"/>
      <c r="G16" s="2"/>
    </row>
    <row r="17" spans="1:7" ht="31.5" customHeight="1" x14ac:dyDescent="0.25">
      <c r="A17" s="1"/>
      <c r="B17" s="38" t="s">
        <v>237</v>
      </c>
      <c r="C17" s="22">
        <v>97.25</v>
      </c>
      <c r="D17" s="22">
        <v>1283</v>
      </c>
      <c r="E17" s="24" t="s">
        <v>221</v>
      </c>
      <c r="F17" s="11"/>
      <c r="G17" s="2"/>
    </row>
    <row r="18" spans="1:7" ht="37.5" customHeight="1" x14ac:dyDescent="0.25">
      <c r="A18" s="1"/>
      <c r="B18" s="38" t="s">
        <v>243</v>
      </c>
      <c r="C18" s="22">
        <v>86.75</v>
      </c>
      <c r="D18" s="22">
        <v>1368</v>
      </c>
      <c r="E18" s="24" t="s">
        <v>221</v>
      </c>
      <c r="F18" s="11"/>
      <c r="G18" s="2"/>
    </row>
    <row r="19" spans="1:7" ht="37.5" customHeight="1" x14ac:dyDescent="0.25">
      <c r="A19" s="1"/>
      <c r="B19" s="38" t="s">
        <v>229</v>
      </c>
      <c r="C19" s="22">
        <v>84</v>
      </c>
      <c r="D19" s="23">
        <v>1283</v>
      </c>
      <c r="E19" s="24" t="s">
        <v>221</v>
      </c>
      <c r="F19" s="11"/>
      <c r="G19" s="2"/>
    </row>
    <row r="20" spans="1:7" ht="35.25" customHeight="1" x14ac:dyDescent="0.25">
      <c r="A20" s="1"/>
      <c r="B20" s="38" t="s">
        <v>224</v>
      </c>
      <c r="C20" s="22">
        <v>81</v>
      </c>
      <c r="D20" s="23">
        <v>1283</v>
      </c>
      <c r="E20" s="24" t="s">
        <v>221</v>
      </c>
      <c r="F20" s="16"/>
      <c r="G20" s="2"/>
    </row>
    <row r="21" spans="1:7" ht="41.25" customHeight="1" x14ac:dyDescent="0.25">
      <c r="A21" s="1"/>
      <c r="B21" s="38" t="s">
        <v>242</v>
      </c>
      <c r="C21" s="22">
        <v>80.25</v>
      </c>
      <c r="D21" s="22">
        <v>1157</v>
      </c>
      <c r="E21" s="24" t="s">
        <v>221</v>
      </c>
    </row>
    <row r="22" spans="1:7" ht="36" customHeight="1" x14ac:dyDescent="0.25">
      <c r="A22" s="5"/>
      <c r="B22" s="38" t="s">
        <v>227</v>
      </c>
      <c r="C22" s="22">
        <v>80</v>
      </c>
      <c r="D22" s="23">
        <v>1538</v>
      </c>
      <c r="E22" s="24" t="s">
        <v>221</v>
      </c>
    </row>
    <row r="23" spans="1:7" ht="46.5" customHeight="1" x14ac:dyDescent="0.25">
      <c r="A23" s="1"/>
      <c r="B23" s="38" t="s">
        <v>228</v>
      </c>
      <c r="C23" s="22">
        <v>79.5</v>
      </c>
      <c r="D23" s="23">
        <v>1283</v>
      </c>
      <c r="E23" s="24" t="s">
        <v>221</v>
      </c>
    </row>
    <row r="24" spans="1:7" ht="43.5" customHeight="1" x14ac:dyDescent="0.25">
      <c r="A24" s="1"/>
      <c r="B24" s="38" t="s">
        <v>247</v>
      </c>
      <c r="C24" s="22">
        <v>79.5</v>
      </c>
      <c r="D24" s="22">
        <v>1512</v>
      </c>
      <c r="E24" s="24" t="s">
        <v>221</v>
      </c>
    </row>
    <row r="25" spans="1:7" ht="42.75" customHeight="1" x14ac:dyDescent="0.25">
      <c r="A25" s="1"/>
      <c r="B25" s="38" t="s">
        <v>246</v>
      </c>
      <c r="C25" s="22">
        <v>78</v>
      </c>
      <c r="D25" s="22">
        <v>2474</v>
      </c>
      <c r="E25" s="24" t="s">
        <v>221</v>
      </c>
    </row>
    <row r="26" spans="1:7" ht="43.5" customHeight="1" x14ac:dyDescent="0.25">
      <c r="A26" s="1"/>
      <c r="B26" s="38" t="s">
        <v>236</v>
      </c>
      <c r="C26" s="22">
        <v>56.75</v>
      </c>
      <c r="D26" s="22">
        <v>1157</v>
      </c>
      <c r="E26" s="24" t="s">
        <v>221</v>
      </c>
    </row>
    <row r="27" spans="1:7" ht="42.75" customHeight="1" x14ac:dyDescent="0.25">
      <c r="A27" s="1"/>
      <c r="B27" s="38" t="s">
        <v>241</v>
      </c>
      <c r="C27" s="22">
        <v>53.5</v>
      </c>
      <c r="D27" s="22">
        <v>1494</v>
      </c>
      <c r="E27" s="24" t="s">
        <v>221</v>
      </c>
    </row>
    <row r="28" spans="1:7" ht="30" customHeight="1" x14ac:dyDescent="0.25">
      <c r="A28" s="5"/>
      <c r="E28" s="2"/>
    </row>
    <row r="29" spans="1:7" ht="15.75" x14ac:dyDescent="0.25">
      <c r="A29" s="5"/>
    </row>
    <row r="30" spans="1:7" ht="24" customHeight="1" x14ac:dyDescent="0.25"/>
    <row r="31" spans="1:7" ht="31.5" customHeight="1" x14ac:dyDescent="0.25"/>
    <row r="36" ht="30" customHeight="1" x14ac:dyDescent="0.25"/>
    <row r="37" ht="24.75" customHeight="1" x14ac:dyDescent="0.25"/>
    <row r="38" ht="25.5" customHeight="1" x14ac:dyDescent="0.25"/>
  </sheetData>
  <sortState ref="A3:B7">
    <sortCondition descending="1"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Başvuru_Bilgileri</vt:lpstr>
      <vt:lpstr>Hibe_Puanı_Hesabı</vt:lpstr>
      <vt:lpstr>Hibe_Dağıtım_Tablosu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izmiryte5</dc:creator>
  <cp:lastModifiedBy>ozge-topcuoglu</cp:lastModifiedBy>
  <dcterms:created xsi:type="dcterms:W3CDTF">2019-07-31T08:43:22Z</dcterms:created>
  <dcterms:modified xsi:type="dcterms:W3CDTF">2022-06-27T12:31:53Z</dcterms:modified>
</cp:coreProperties>
</file>